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7"/>
  <workbookPr/>
  <mc:AlternateContent xmlns:mc="http://schemas.openxmlformats.org/markup-compatibility/2006">
    <mc:Choice Requires="x15">
      <x15ac:absPath xmlns:x15ac="http://schemas.microsoft.com/office/spreadsheetml/2010/11/ac" url="D:\StandarsPlans-2022\Std Spec - 2022\19-Fences\"/>
    </mc:Choice>
  </mc:AlternateContent>
  <xr:revisionPtr revIDLastSave="0" documentId="11_201C9597B9AE17E635214B906D6030FBE4414C38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Schedule" sheetId="1" r:id="rId1"/>
    <sheet name="Summary Of Schedules" sheetId="2" r:id="rId2"/>
    <sheet name="Summary Of Contracts" sheetId="3" r:id="rId3"/>
    <sheet name="Rate Estimator" sheetId="4" r:id="rId4"/>
  </sheets>
  <calcPr calcId="162913" fullPrecision="0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H178" i="1"/>
  <c r="H174" i="1"/>
  <c r="H170" i="1"/>
  <c r="H166" i="1"/>
  <c r="H162" i="1"/>
  <c r="H158" i="1"/>
  <c r="H154" i="1"/>
  <c r="H150" i="1"/>
  <c r="H146" i="1"/>
  <c r="H194" i="1" s="1"/>
  <c r="H202" i="1" s="1"/>
  <c r="H88" i="1"/>
  <c r="H86" i="1"/>
  <c r="F80" i="1"/>
  <c r="H80" i="1"/>
  <c r="H30" i="1"/>
  <c r="H28" i="1"/>
  <c r="H24" i="1"/>
  <c r="H18" i="1"/>
  <c r="H16" i="1"/>
  <c r="H14" i="1"/>
  <c r="H10" i="1"/>
  <c r="H69" i="1" l="1"/>
  <c r="H75" i="1" s="1"/>
  <c r="H136" i="1" s="1"/>
  <c r="H200" i="1" s="1"/>
  <c r="H204" i="1" s="1"/>
  <c r="H5" i="2" s="1"/>
  <c r="H7" i="2" s="1"/>
  <c r="H9" i="2" l="1"/>
  <c r="H10" i="2" s="1"/>
  <c r="H12" i="2" l="1"/>
  <c r="H13" i="2" s="1"/>
  <c r="H3" i="3" s="1"/>
  <c r="H5" i="3" s="1"/>
  <c r="H7" i="3" l="1"/>
  <c r="H8" i="3" s="1"/>
  <c r="H10" i="3" l="1"/>
  <c r="H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civilsoft.co</author>
  </authors>
  <commentList>
    <comment ref="A1" authorId="0" shapeId="0" xr:uid="{00000000-0006-0000-0000-000001000000}">
      <text>
        <r>
          <rPr>
            <sz val="9"/>
            <rFont val="Tahoma"/>
          </rPr>
          <t>Item¦Payment¦Description¦Unit¦Qty¦Rate¦Amount§1¦SCMU8- 20/21-000§1¦Fencing§SECTION A: PRELIMINARY AND GENERAL¦SECTION B: STOCK PROOF FENCE</t>
        </r>
      </text>
    </comment>
    <comment ref="A6" authorId="0" shapeId="0" xr:uid="{00000000-0006-0000-0000-000002000000}">
      <text>
        <r>
          <rPr>
            <sz val="9"/>
            <rFont val="Tahoma"/>
          </rPr>
          <t>¦1¦1¦1¦1¦1¦Null§</t>
        </r>
      </text>
    </comment>
    <comment ref="A8" authorId="0" shapeId="0" xr:uid="{00000000-0006-0000-0000-000003000000}">
      <text>
        <r>
          <rPr>
            <sz val="9"/>
            <rFont val="Tahoma"/>
          </rPr>
          <t>¦1¦1¦1¦2¦1¦Null§SubSection</t>
        </r>
      </text>
    </comment>
    <comment ref="A10" authorId="0" shapeId="0" xr:uid="{00000000-0006-0000-0000-000004000000}">
      <text>
        <r>
          <rPr>
            <sz val="9"/>
            <rFont val="Tahoma"/>
          </rPr>
          <t>¦1¦1¦1¦3¦1¦Null§</t>
        </r>
      </text>
    </comment>
    <comment ref="A12" authorId="0" shapeId="0" xr:uid="{00000000-0006-0000-0000-000005000000}">
      <text>
        <r>
          <rPr>
            <sz val="9"/>
            <rFont val="Tahoma"/>
          </rPr>
          <t>¦1¦1¦1¦4¦1¦Null§</t>
        </r>
      </text>
    </comment>
    <comment ref="A14" authorId="0" shapeId="0" xr:uid="{00000000-0006-0000-0000-000006000000}">
      <text>
        <r>
          <rPr>
            <sz val="9"/>
            <rFont val="Tahoma"/>
          </rPr>
          <t>¦1¦1¦1¦5¦1¦Null§</t>
        </r>
      </text>
    </comment>
    <comment ref="A16" authorId="0" shapeId="0" xr:uid="{00000000-0006-0000-0000-000007000000}">
      <text>
        <r>
          <rPr>
            <sz val="9"/>
            <rFont val="Tahoma"/>
          </rPr>
          <t>¦1¦1¦1¦6¦1¦Null§</t>
        </r>
      </text>
    </comment>
    <comment ref="A18" authorId="0" shapeId="0" xr:uid="{00000000-0006-0000-0000-000008000000}">
      <text>
        <r>
          <rPr>
            <sz val="9"/>
            <rFont val="Tahoma"/>
          </rPr>
          <t>¦1¦1¦1¦7¦1¦Null§</t>
        </r>
      </text>
    </comment>
    <comment ref="A22" authorId="0" shapeId="0" xr:uid="{00000000-0006-0000-0000-000009000000}">
      <text>
        <r>
          <rPr>
            <sz val="9"/>
            <rFont val="Tahoma"/>
          </rPr>
          <t>¦1¦1¦1¦9¦1¦Null§SubSection</t>
        </r>
      </text>
    </comment>
    <comment ref="A24" authorId="0" shapeId="0" xr:uid="{00000000-0006-0000-0000-00000A000000}">
      <text>
        <r>
          <rPr>
            <sz val="9"/>
            <rFont val="Tahoma"/>
          </rPr>
          <t>¦1¦1¦1¦10¦1¦Null§</t>
        </r>
      </text>
    </comment>
    <comment ref="A26" authorId="0" shapeId="0" xr:uid="{00000000-0006-0000-0000-00000B000000}">
      <text>
        <r>
          <rPr>
            <sz val="9"/>
            <rFont val="Tahoma"/>
          </rPr>
          <t>¦1¦1¦1¦11¦1¦Null§</t>
        </r>
      </text>
    </comment>
    <comment ref="A28" authorId="0" shapeId="0" xr:uid="{00000000-0006-0000-0000-00000C000000}">
      <text>
        <r>
          <rPr>
            <sz val="9"/>
            <rFont val="Tahoma"/>
          </rPr>
          <t>¦1¦1¦1¦12¦1¦Null§</t>
        </r>
      </text>
    </comment>
    <comment ref="A30" authorId="0" shapeId="0" xr:uid="{00000000-0006-0000-0000-00000D000000}">
      <text>
        <r>
          <rPr>
            <sz val="9"/>
            <rFont val="Tahoma"/>
          </rPr>
          <t>¦1¦1¦1¦13¦1¦Null§</t>
        </r>
      </text>
    </comment>
    <comment ref="A76" authorId="0" shapeId="0" xr:uid="{00000000-0006-0000-0000-00000E000000}">
      <text>
        <r>
          <rPr>
            <sz val="9"/>
            <rFont val="Tahoma"/>
          </rPr>
          <t>¦1¦1¦1¦15¦1¦Null§NewPage¦SubSection</t>
        </r>
      </text>
    </comment>
    <comment ref="A78" authorId="0" shapeId="0" xr:uid="{00000000-0006-0000-0000-00000F000000}">
      <text>
        <r>
          <rPr>
            <sz val="9"/>
            <rFont val="Tahoma"/>
          </rPr>
          <t>¦1¦1¦1¦16¦1¦Null§</t>
        </r>
      </text>
    </comment>
    <comment ref="A80" authorId="0" shapeId="0" xr:uid="{00000000-0006-0000-0000-000010000000}">
      <text>
        <r>
          <rPr>
            <sz val="9"/>
            <rFont val="Tahoma"/>
          </rPr>
          <t>¦1¦1¦1¦17¦2¦Null§PercPrevItem</t>
        </r>
      </text>
    </comment>
    <comment ref="A84" authorId="0" shapeId="0" xr:uid="{00000000-0006-0000-0000-000011000000}">
      <text>
        <r>
          <rPr>
            <sz val="9"/>
            <rFont val="Tahoma"/>
          </rPr>
          <t>¦1¦1¦1¦19¦1¦Null§SubSection</t>
        </r>
      </text>
    </comment>
    <comment ref="A86" authorId="0" shapeId="0" xr:uid="{00000000-0006-0000-0000-000012000000}">
      <text>
        <r>
          <rPr>
            <sz val="9"/>
            <rFont val="Tahoma"/>
          </rPr>
          <t>¦1¦1¦1¦20¦1¦Null§</t>
        </r>
      </text>
    </comment>
    <comment ref="A88" authorId="0" shapeId="0" xr:uid="{00000000-0006-0000-0000-000013000000}">
      <text>
        <r>
          <rPr>
            <sz val="9"/>
            <rFont val="Tahoma"/>
          </rPr>
          <t>¦1¦1¦1¦21¦1¦Null§</t>
        </r>
      </text>
    </comment>
    <comment ref="A142" authorId="0" shapeId="0" xr:uid="{00000000-0006-0000-0000-000014000000}">
      <text>
        <r>
          <rPr>
            <sz val="9"/>
            <rFont val="Tahoma"/>
          </rPr>
          <t>¦1¦1¦2¦1¦1¦Null§</t>
        </r>
      </text>
    </comment>
    <comment ref="A146" authorId="0" shapeId="0" xr:uid="{00000000-0006-0000-0000-000015000000}">
      <text>
        <r>
          <rPr>
            <sz val="9"/>
            <rFont val="Tahoma"/>
          </rPr>
          <t>¦1¦1¦2¦3¦1¦Null§</t>
        </r>
      </text>
    </comment>
    <comment ref="A150" authorId="0" shapeId="0" xr:uid="{00000000-0006-0000-0000-000016000000}">
      <text>
        <r>
          <rPr>
            <sz val="9"/>
            <rFont val="Tahoma"/>
          </rPr>
          <t>¦1¦1¦2¦5¦1¦Null§</t>
        </r>
      </text>
    </comment>
    <comment ref="A154" authorId="0" shapeId="0" xr:uid="{00000000-0006-0000-0000-000017000000}">
      <text>
        <r>
          <rPr>
            <sz val="9"/>
            <rFont val="Tahoma"/>
          </rPr>
          <t>¦1¦1¦2¦7¦1¦Null§</t>
        </r>
      </text>
    </comment>
    <comment ref="A158" authorId="0" shapeId="0" xr:uid="{00000000-0006-0000-0000-000018000000}">
      <text>
        <r>
          <rPr>
            <sz val="9"/>
            <rFont val="Tahoma"/>
          </rPr>
          <t>¦1¦1¦2¦9¦1¦Null§</t>
        </r>
      </text>
    </comment>
    <comment ref="A162" authorId="0" shapeId="0" xr:uid="{00000000-0006-0000-0000-000019000000}">
      <text>
        <r>
          <rPr>
            <sz val="9"/>
            <rFont val="Tahoma"/>
          </rPr>
          <t>¦1¦1¦2¦11¦1¦Null§</t>
        </r>
      </text>
    </comment>
    <comment ref="A166" authorId="0" shapeId="0" xr:uid="{00000000-0006-0000-0000-00001A000000}">
      <text>
        <r>
          <rPr>
            <sz val="9"/>
            <rFont val="Tahoma"/>
          </rPr>
          <t>¦1¦1¦2¦13¦1¦Null§</t>
        </r>
      </text>
    </comment>
    <comment ref="A170" authorId="0" shapeId="0" xr:uid="{00000000-0006-0000-0000-00001B000000}">
      <text>
        <r>
          <rPr>
            <sz val="9"/>
            <rFont val="Tahoma"/>
          </rPr>
          <t>¦1¦1¦2¦15¦1¦Null§</t>
        </r>
      </text>
    </comment>
    <comment ref="A174" authorId="0" shapeId="0" xr:uid="{00000000-0006-0000-0000-00001C000000}">
      <text>
        <r>
          <rPr>
            <sz val="9"/>
            <rFont val="Tahoma"/>
          </rPr>
          <t>¦1¦1¦2¦17¦1¦Null§</t>
        </r>
      </text>
    </comment>
    <comment ref="A178" authorId="0" shapeId="0" xr:uid="{00000000-0006-0000-0000-00001D000000}">
      <text>
        <r>
          <rPr>
            <sz val="9"/>
            <rFont val="Tahoma"/>
          </rPr>
          <t>¦1¦1¦2¦19¦1¦Null§</t>
        </r>
      </text>
    </comment>
  </commentList>
</comments>
</file>

<file path=xl/sharedStrings.xml><?xml version="1.0" encoding="utf-8"?>
<sst xmlns="http://schemas.openxmlformats.org/spreadsheetml/2006/main" count="200" uniqueCount="131">
  <si>
    <t>Rate=G</t>
  </si>
  <si>
    <t>SCMU8-20/21 -0000</t>
  </si>
  <si>
    <t>&lt;NewDataSet&gt;·  &lt;xs:schema id="NewDataSet" xmlns="" xmlns:xs="http://www.w3.org/2001/XMLSchema" xmlns:msdata="urn:schemas-microsoft-com:xml-msdata"&gt;·    &lt;xs:element name="NewDataSet" msdata:IsDataSet="true" msdata:MainDataTable="SummaryItems" msdata:UseCurrentLocale="true"&gt;·      &lt;xs:complexType&gt;·        &lt;xs:choice minOccurs="0" maxOccurs="unbounded"&gt;·          &lt;xs:element name="SummaryItems"&gt;·            &lt;xs:complexType&gt;·              &lt;xs:sequence&gt;·                &lt;xs:element name="ContractNo" type="xs:short" minOccurs="0" /&gt;·                &lt;xs:element name="ScheduleNo" type="xs:short" minOccurs="0" /&gt;·                &lt;xs:element name="SortNo" type="xs:short" minOccurs="0" /&gt;·                &lt;xs:element name="Item" type="xs:string" minOccurs="0" /&gt;·                &lt;xs:element name="SubTotalText" type="xs:string" minOccurs="0" /&gt;·                &lt;xs:element name="Description" type="xs:string" minOccurs="0" /&gt;·                &lt;xs:element name="CalcType" type="xs:string" minOccurs="0" /&gt;·                &lt;xs:element name="CalcValue" type="xs:double" minOccurs="0" /&gt;·                &lt;xs:element name="UseFirstSubTotal" type="xs:boolean" minOccurs="0" /&gt;·                &lt;xs:element name="ExclFromWorks" type="xs:boolean" minOccurs="0" /&gt;·                &lt;xs:element name="ExclFromProjected" type="xs:boolean" minOccurs="0" /&gt;·              &lt;/xs:sequence&gt;·            &lt;/xs:complexType&gt;·          &lt;/xs:element&gt;·        &lt;/xs:choice&gt;·      &lt;/xs:complexType&gt;·    &lt;/xs:element&gt;·  &lt;/xs:schema&gt;·  &lt;SummaryItems&gt;·    &lt;ContractNo&gt;1&lt;/ContractNo&gt;·    &lt;ScheduleNo&gt;0&lt;/ScheduleNo&gt;·    &lt;SortNo&gt;1&lt;/SortNo&gt;·    &lt;Item&gt;4&lt;/Item&gt;·    &lt;Description&gt;Contingencies 5%&lt;/Description&gt;·    &lt;CalcType&gt;%&lt;/CalcType&gt;·    &lt;CalcValue&gt;5&lt;/CalcValue&gt;·    &lt;UseFirstSubTotal&gt;true&lt;/UseFirstSubTotal&gt;·    &lt;ExclFromWorks&gt;false&lt;/ExclFromWorks&gt;·    &lt;ExclFromProjected&gt;false&lt;/ExclFromProjected&gt;·  &lt;/SummaryItems&gt;·  &lt;SummaryItems&gt;·    &lt;ContractNo&gt;1&lt;/ContractNo&gt;·    &lt;ScheduleNo&gt;0&lt;/ScheduleNo&gt;·    &lt;SortNo&gt;2&lt;/SortNo&gt;·    &lt;Item&gt;5&lt;/Item&gt;·    &lt;Description&gt;VAT 15%&lt;/Description&gt;·    &lt;CalcType&gt;%&lt;/CalcType&gt;·    &lt;CalcValue&gt;15&lt;/CalcValue&gt;·    &lt;UseFirstSubTotal&gt;false&lt;/UseFirstSubTotal&gt;·    &lt;ExclFromWorks&gt;false&lt;/ExclFromWorks&gt;·    &lt;ExclFromProjected&gt;false&lt;/ExclFromProjected&gt;·  &lt;/SummaryItems&gt;·  &lt;SummaryItems&gt;·    &lt;ContractNo&gt;0&lt;/ContractNo&gt;·    &lt;ScheduleNo&gt;0&lt;/ScheduleNo&gt;·    &lt;SortNo&gt;1&lt;/SortNo&gt;·    &lt;Item&gt;1&lt;/Item&gt;·    &lt;Description&gt;CONTINGENCIES 5%&lt;/Description&gt;·    &lt;CalcType&gt;%&lt;/CalcType&gt;·    &lt;CalcValue&gt;5&lt;/CalcValue&gt;·    &lt;UseFirstSubTotal&gt;true&lt;/UseFirstSubTotal&gt;·    &lt;ExclFromWorks&gt;false&lt;/ExclFromWorks&gt;·    &lt;ExclFromProjected&gt;false&lt;/ExclFromProjected&gt;·  &lt;/SummaryItems&gt;·  &lt;SummaryItems&gt;·    &lt;ContractNo&gt;0&lt;/ContractNo&gt;·    &lt;ScheduleNo&gt;0&lt;/ScheduleNo&gt;·    &lt;SortNo&gt;2&lt;/SortNo&gt;·    &lt;Item&gt;2&lt;/Item&gt;·    &lt;Description&gt;VAT 15%&lt;/Description&gt;·    &lt;CalcType&gt;%&lt;/CalcType&gt;·    &lt;CalcValue&gt;15&lt;/CalcValue&gt;·    &lt;UseFirstSubTotal&gt;false&lt;/UseFirstSubTotal&gt;·    &lt;ExclFromWorks&gt;false&lt;/ExclFromWorks&gt;·    &lt;ExclFromProjected&gt;false&lt;/ExclFromProjected&gt;·  &lt;/SummaryItems&gt;·&lt;/NewDataSet&gt;</t>
  </si>
  <si>
    <t>BILL OF QUANTITIES</t>
  </si>
  <si>
    <t>Fencing</t>
  </si>
  <si>
    <t>SECTION A: PRELIMINARY AND GENERAL</t>
  </si>
  <si>
    <t>ITEM
NO</t>
  </si>
  <si>
    <t>PAYMENT</t>
  </si>
  <si>
    <t>DESCRIPTION</t>
  </si>
  <si>
    <t>UNIT</t>
  </si>
  <si>
    <t>QTY</t>
  </si>
  <si>
    <t>RATE</t>
  </si>
  <si>
    <t>AMOUNT R</t>
  </si>
  <si>
    <t>SANS _x000D_
1200 AA</t>
  </si>
  <si>
    <t>A .1</t>
  </si>
  <si>
    <t>8.3</t>
  </si>
  <si>
    <t>FIXED-CHARGE ITEMS</t>
  </si>
  <si>
    <t>A .1.1</t>
  </si>
  <si>
    <t>8.3.1</t>
  </si>
  <si>
    <t>Contractual Requirements</t>
  </si>
  <si>
    <t>Sum</t>
  </si>
  <si>
    <t>A.1.2</t>
  </si>
  <si>
    <t>8.3.2</t>
  </si>
  <si>
    <t>Provision of facilities on site:</t>
  </si>
  <si>
    <t>b)  Facilities for Contractor</t>
  </si>
  <si>
    <t>A.1.3.</t>
  </si>
  <si>
    <t>8.3.3</t>
  </si>
  <si>
    <t>General responsibilities and other fixed-charge obligations</t>
  </si>
  <si>
    <t>A.1.4</t>
  </si>
  <si>
    <t>8.3.4</t>
  </si>
  <si>
    <t>Removal of site Establishement</t>
  </si>
  <si>
    <t>A.2</t>
  </si>
  <si>
    <t>8.4</t>
  </si>
  <si>
    <t>TIME-RELATED ITEMS</t>
  </si>
  <si>
    <t xml:space="preserve"> A.2.1</t>
  </si>
  <si>
    <t>8.4.1</t>
  </si>
  <si>
    <t>A.2.2</t>
  </si>
  <si>
    <t>8.4.2</t>
  </si>
  <si>
    <t>Operate and maintain facilities on the Site:</t>
  </si>
  <si>
    <t>b) Facilities for Contractor</t>
  </si>
  <si>
    <t>A.2.3.</t>
  </si>
  <si>
    <t>8.4.3</t>
  </si>
  <si>
    <t>General Responsibilities and other time-related obligations</t>
  </si>
  <si>
    <t xml:space="preserve"> Total Carried Forward</t>
  </si>
  <si>
    <t xml:space="preserve"> Brought Forward</t>
  </si>
  <si>
    <t xml:space="preserve"> A.3</t>
  </si>
  <si>
    <t>SUMS STATED PROVISIONALLY BY ENGINEER</t>
  </si>
  <si>
    <t>A.3.3</t>
  </si>
  <si>
    <t>8.5</t>
  </si>
  <si>
    <t>Remuneration of Community Liaison Officer</t>
  </si>
  <si>
    <t>Prov. Sum</t>
  </si>
  <si>
    <t>A.3.4</t>
  </si>
  <si>
    <t>Overheads, charges and profit on item A.3.3</t>
  </si>
  <si>
    <t>%</t>
  </si>
  <si>
    <t>A.4</t>
  </si>
  <si>
    <t>PAM</t>
  </si>
  <si>
    <t>OCCUPATIONAL HELATH AND SAFETY ACT</t>
  </si>
  <si>
    <t>A.4.1</t>
  </si>
  <si>
    <t xml:space="preserve">PAM 8.2.1_x000D_
</t>
  </si>
  <si>
    <t>All costs and obligations to comply with the OHS Act Construction Regulations</t>
  </si>
  <si>
    <t>A.4.2</t>
  </si>
  <si>
    <t>Time related obligations to comply with the OHS Act Construction Regulations</t>
  </si>
  <si>
    <t xml:space="preserve"> Total Carried Forward To Summary</t>
  </si>
  <si>
    <t>SECTION B: STOCK PROOF FENCE</t>
  </si>
  <si>
    <t>SCMM-02/19</t>
  </si>
  <si>
    <t>SECTION B:STOCK PROOF FENCE</t>
  </si>
  <si>
    <t>B.1</t>
  </si>
  <si>
    <t>PC 19.1</t>
  </si>
  <si>
    <t>Clearing of fence line</t>
  </si>
  <si>
    <t>m</t>
  </si>
  <si>
    <t>B.2</t>
  </si>
  <si>
    <t>PC 19.2</t>
  </si>
  <si>
    <t>Supply and construct new stock fence line, 1,2m high, 9 strand new stock proof fence line, completely as indicated on drawing no. SCMM001/19/02.</t>
  </si>
  <si>
    <t>B.3</t>
  </si>
  <si>
    <t>PC 19.3</t>
  </si>
  <si>
    <t xml:space="preserve">Corner-, Straining- and Anchor Boxes - Supply, deliver and construct box anchors as indicated on drawing no. SCMM001/19/01 </t>
  </si>
  <si>
    <t>No.</t>
  </si>
  <si>
    <t>B.4</t>
  </si>
  <si>
    <t>PC 19.4</t>
  </si>
  <si>
    <t>Gate Boxes. Supply deliver and construct gate box anchors as indicated on drawing no. SCMM001/19/03.</t>
  </si>
  <si>
    <t>B.5</t>
  </si>
  <si>
    <t>PC 19.5</t>
  </si>
  <si>
    <t>Gates - 3.6m heavy duty farm gates - Supply deliver and install as indicated on drawing no. SCMM001/19/03.</t>
  </si>
  <si>
    <t>B.6</t>
  </si>
  <si>
    <t>PC 19.6</t>
  </si>
  <si>
    <t>Dismanteling of existing fence. Taking down existing fence and gates, coiling of material, transporting the material to designated site, and stacking of material.</t>
  </si>
  <si>
    <t>B.7</t>
  </si>
  <si>
    <t>PC 19.7</t>
  </si>
  <si>
    <t>Closing of openings through dongas and rivers. Supply, deliver and construct the closing of openings as indicated on drawing no. SCMM001/19/05.</t>
  </si>
  <si>
    <t>m²</t>
  </si>
  <si>
    <t>B.8</t>
  </si>
  <si>
    <t>PC 19.8</t>
  </si>
  <si>
    <t>Timber posts fixed horisontally to the bottom of wire mesh for closing of dongas. Supply, deliver and installation of all material as indicated on drawing no. SCMM001/19/05</t>
  </si>
  <si>
    <t>B.9</t>
  </si>
  <si>
    <t>PC 19.9</t>
  </si>
  <si>
    <t>Fencing tools for maintenace, per set. Supply and delivery as per drawing no. SCMM001/19/06</t>
  </si>
  <si>
    <t>SUMMARY OF SECTIONS</t>
  </si>
  <si>
    <t xml:space="preserve"> </t>
  </si>
  <si>
    <t>SECTION</t>
  </si>
  <si>
    <t>1</t>
  </si>
  <si>
    <t>2</t>
  </si>
  <si>
    <t xml:space="preserve"> Total Carried Forward To Summary Of Schedules</t>
  </si>
  <si>
    <t>SUMMARY OF SCHEDULES</t>
  </si>
  <si>
    <t>SCHEDULE</t>
  </si>
  <si>
    <t xml:space="preserve">   SUBTOTAL</t>
  </si>
  <si>
    <t>4</t>
  </si>
  <si>
    <t>Contingencies 5%</t>
  </si>
  <si>
    <t>5</t>
  </si>
  <si>
    <t>VAT 15%</t>
  </si>
  <si>
    <t xml:space="preserve"> Total</t>
  </si>
  <si>
    <t>SUMMARY OF CONTRACTS</t>
  </si>
  <si>
    <t>CONTRACT</t>
  </si>
  <si>
    <t>SCMU8- 20/21-000</t>
  </si>
  <si>
    <t>CONTINGENCIES 5%</t>
  </si>
  <si>
    <t>To use a free rate estimator program with this Excel file</t>
  </si>
  <si>
    <t>1)</t>
  </si>
  <si>
    <t>Download and install the program by clicking the link below and following instructions</t>
  </si>
  <si>
    <t>Bill Project (demo mode)</t>
  </si>
  <si>
    <t>2)</t>
  </si>
  <si>
    <t>In MS Windows run the program using 'Start &gt; Programs &gt; Civilsoft &gt; Bill Project'</t>
  </si>
  <si>
    <t>3)</t>
  </si>
  <si>
    <t>Once Bill Project is running use 'File &gt; Open Excel Tender' and select this file, eg</t>
  </si>
  <si>
    <t>4)</t>
  </si>
  <si>
    <t>Item rates can now be calculated by adding project resources to items</t>
  </si>
  <si>
    <t>5)</t>
  </si>
  <si>
    <t>For more information in Bill Project use 'Tools &gt; Guide' and click on 'Rate Estimator'</t>
  </si>
  <si>
    <t>Note:</t>
  </si>
  <si>
    <t>Although Bill Project will be set to demo mode, the rate estimator will have full functionality</t>
  </si>
  <si>
    <t>Once rates have been calculated in Bill Project they can be exported using 'File &gt; Export &gt; Rate'</t>
  </si>
  <si>
    <t>If you need help with any of the above, click the link below or phone +27 (0)42 294 1777</t>
  </si>
  <si>
    <t>Bill Project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</si>
</sst>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 ##0.00"/>
    <numFmt numFmtId="165" formatCode="#\ ##0.0"/>
  </numFmts>
  <fonts count="13">
    <font>
      <sz val="11"/>
      <name val="Calibri"/>
      <family val="2"/>
      <scheme val="minor"/>
    </font>
    <font>
      <sz val="12"/>
      <name val="Calibri"/>
      <scheme val="minor"/>
    </font>
    <font>
      <sz val="10"/>
      <name val="Calibri"/>
      <scheme val="minor"/>
    </font>
    <font>
      <sz val="9"/>
      <name val="Calibri"/>
      <scheme val="minor"/>
    </font>
    <font>
      <sz val="9"/>
      <name val="Arial"/>
    </font>
    <font>
      <sz val="40"/>
      <name val="Arial"/>
    </font>
    <font>
      <b/>
      <u/>
      <sz val="12"/>
      <name val="Arial"/>
    </font>
    <font>
      <u/>
      <sz val="12"/>
      <name val="Arial"/>
    </font>
    <font>
      <b/>
      <u/>
      <sz val="10"/>
      <name val="Arial"/>
    </font>
    <font>
      <b/>
      <u/>
      <sz val="11"/>
      <name val="Calibri"/>
      <scheme val="minor"/>
    </font>
    <font>
      <u/>
      <sz val="11"/>
      <color theme="10"/>
      <name val="Calibri"/>
      <scheme val="minor"/>
    </font>
    <font>
      <b/>
      <sz val="11"/>
      <name val="Calibri"/>
      <scheme val="minor"/>
    </font>
    <font>
      <sz val="9"/>
      <name val="Tahoma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80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0" borderId="3" xfId="0" applyNumberFormat="1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right" vertical="top" wrapText="1"/>
    </xf>
    <xf numFmtId="164" fontId="4" fillId="3" borderId="4" xfId="0" applyNumberFormat="1" applyFont="1" applyFill="1" applyBorder="1" applyAlignment="1" applyProtection="1">
      <alignment horizontal="right" vertical="top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4" borderId="4" xfId="0" applyNumberFormat="1" applyFont="1" applyFill="1" applyBorder="1" applyAlignment="1">
      <alignment horizontal="right" vertical="top" wrapText="1"/>
    </xf>
    <xf numFmtId="0" fontId="5" fillId="0" borderId="7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9" fillId="0" borderId="0" xfId="0" applyFont="1"/>
    <xf numFmtId="0" fontId="10" fillId="0" borderId="0" xfId="1"/>
    <xf numFmtId="0" fontId="11" fillId="0" borderId="0" xfId="0" applyFont="1"/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civilsoft.co/BillProject/Support.aspx" TargetMode="External"/><Relationship Id="rId1" Type="http://schemas.openxmlformats.org/officeDocument/2006/relationships/hyperlink" Target="http://www.civilsoft.co/BillProject/FreeTria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3"/>
  <sheetViews>
    <sheetView showGridLines="0" tabSelected="1" topLeftCell="B1" workbookViewId="0">
      <selection activeCell="F30" sqref="F30"/>
    </sheetView>
  </sheetViews>
  <sheetFormatPr defaultRowHeight="15"/>
  <cols>
    <col min="1" max="1" width="5.42578125" style="7" hidden="1" customWidth="1"/>
    <col min="2" max="2" width="9.7109375" style="7" customWidth="1"/>
    <col min="3" max="3" width="10.85546875" style="7" customWidth="1"/>
    <col min="4" max="4" width="38.85546875" style="7" customWidth="1"/>
    <col min="5" max="5" width="6.42578125" style="7" customWidth="1"/>
    <col min="6" max="7" width="10.85546875" style="7" customWidth="1"/>
    <col min="8" max="8" width="14" style="7" customWidth="1"/>
    <col min="9" max="16384" width="9.140625" style="7"/>
  </cols>
  <sheetData>
    <row r="1" spans="1:8" s="1" customFormat="1" ht="15.75">
      <c r="A1" s="1" t="s">
        <v>0</v>
      </c>
      <c r="B1" s="8" t="s">
        <v>1</v>
      </c>
    </row>
    <row r="2" spans="1:8" s="1" customFormat="1" ht="15.75">
      <c r="A2" s="1" t="s">
        <v>2</v>
      </c>
      <c r="B2" s="9" t="s">
        <v>3</v>
      </c>
    </row>
    <row r="3" spans="1:8" s="2" customFormat="1" ht="12.75">
      <c r="B3" s="10" t="s">
        <v>4</v>
      </c>
    </row>
    <row r="4" spans="1:8" s="3" customFormat="1" ht="12">
      <c r="H4" s="11" t="s">
        <v>5</v>
      </c>
    </row>
    <row r="5" spans="1:8" s="4" customFormat="1" ht="27.4" customHeight="1"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3" t="s">
        <v>12</v>
      </c>
    </row>
    <row r="6" spans="1:8" s="4" customFormat="1" ht="24" customHeight="1">
      <c r="A6" s="4">
        <v>847</v>
      </c>
      <c r="B6" s="14"/>
      <c r="C6" s="15" t="s">
        <v>13</v>
      </c>
      <c r="D6" s="15" t="s">
        <v>5</v>
      </c>
      <c r="E6" s="16"/>
      <c r="F6" s="17"/>
      <c r="G6" s="17"/>
      <c r="H6" s="17"/>
    </row>
    <row r="7" spans="1:8" s="4" customFormat="1" ht="12" customHeight="1">
      <c r="B7" s="18"/>
      <c r="C7" s="19"/>
      <c r="D7" s="19"/>
      <c r="E7" s="19"/>
      <c r="F7" s="19"/>
      <c r="G7" s="19"/>
      <c r="H7" s="19"/>
    </row>
    <row r="8" spans="1:8" s="4" customFormat="1" ht="12" customHeight="1">
      <c r="A8" s="4">
        <v>849</v>
      </c>
      <c r="B8" s="20" t="s">
        <v>14</v>
      </c>
      <c r="C8" s="15" t="s">
        <v>15</v>
      </c>
      <c r="D8" s="15" t="s">
        <v>16</v>
      </c>
      <c r="E8" s="16"/>
      <c r="F8" s="17"/>
      <c r="G8" s="17"/>
      <c r="H8" s="21"/>
    </row>
    <row r="9" spans="1:8" s="4" customFormat="1" ht="12" customHeight="1">
      <c r="B9" s="18"/>
      <c r="C9" s="19"/>
      <c r="D9" s="19"/>
      <c r="E9" s="19"/>
      <c r="F9" s="19"/>
      <c r="G9" s="19"/>
      <c r="H9" s="19"/>
    </row>
    <row r="10" spans="1:8" s="4" customFormat="1" ht="12" customHeight="1">
      <c r="A10" s="4">
        <v>854</v>
      </c>
      <c r="B10" s="20" t="s">
        <v>17</v>
      </c>
      <c r="C10" s="15" t="s">
        <v>18</v>
      </c>
      <c r="D10" s="15" t="s">
        <v>19</v>
      </c>
      <c r="E10" s="22" t="s">
        <v>20</v>
      </c>
      <c r="F10" s="23">
        <v>1</v>
      </c>
      <c r="G10" s="24">
        <v>0</v>
      </c>
      <c r="H10" s="21">
        <f>IF(E10 = CHAR(37), F10*G10/100,F10*G10)</f>
        <v>0</v>
      </c>
    </row>
    <row r="11" spans="1:8" s="4" customFormat="1" ht="12" customHeight="1">
      <c r="B11" s="18"/>
      <c r="C11" s="19"/>
      <c r="D11" s="19"/>
      <c r="E11" s="19"/>
      <c r="F11" s="19"/>
      <c r="G11" s="19"/>
      <c r="H11" s="19"/>
    </row>
    <row r="12" spans="1:8" s="4" customFormat="1" ht="12" customHeight="1">
      <c r="A12" s="4">
        <v>855</v>
      </c>
      <c r="B12" s="20" t="s">
        <v>21</v>
      </c>
      <c r="C12" s="15" t="s">
        <v>22</v>
      </c>
      <c r="D12" s="15" t="s">
        <v>23</v>
      </c>
      <c r="E12" s="22"/>
      <c r="F12" s="23"/>
      <c r="G12" s="21"/>
      <c r="H12" s="21"/>
    </row>
    <row r="13" spans="1:8" s="4" customFormat="1" ht="12" customHeight="1">
      <c r="B13" s="18"/>
      <c r="C13" s="19"/>
      <c r="D13" s="19"/>
      <c r="E13" s="19"/>
      <c r="F13" s="19"/>
      <c r="G13" s="19"/>
      <c r="H13" s="19"/>
    </row>
    <row r="14" spans="1:8" s="4" customFormat="1" ht="12" customHeight="1">
      <c r="A14" s="4">
        <v>856</v>
      </c>
      <c r="B14" s="20"/>
      <c r="C14" s="15"/>
      <c r="D14" s="15" t="s">
        <v>24</v>
      </c>
      <c r="E14" s="22" t="s">
        <v>20</v>
      </c>
      <c r="F14" s="23">
        <v>1</v>
      </c>
      <c r="G14" s="24">
        <v>0</v>
      </c>
      <c r="H14" s="21">
        <f>IF(E14 = CHAR(37), F14*G14/100,F14*G14)</f>
        <v>0</v>
      </c>
    </row>
    <row r="15" spans="1:8" s="4" customFormat="1" ht="12" customHeight="1">
      <c r="B15" s="18"/>
      <c r="C15" s="19"/>
      <c r="D15" s="19"/>
      <c r="E15" s="19"/>
      <c r="F15" s="19"/>
      <c r="G15" s="19"/>
      <c r="H15" s="19"/>
    </row>
    <row r="16" spans="1:8" s="4" customFormat="1" ht="24" customHeight="1">
      <c r="A16" s="4">
        <v>861</v>
      </c>
      <c r="B16" s="20" t="s">
        <v>25</v>
      </c>
      <c r="C16" s="15" t="s">
        <v>26</v>
      </c>
      <c r="D16" s="15" t="s">
        <v>27</v>
      </c>
      <c r="E16" s="22" t="s">
        <v>20</v>
      </c>
      <c r="F16" s="23">
        <v>1</v>
      </c>
      <c r="G16" s="24">
        <v>0</v>
      </c>
      <c r="H16" s="21">
        <f>IF(E16 = CHAR(37), F16*G16/100,F16*G16)</f>
        <v>0</v>
      </c>
    </row>
    <row r="17" spans="1:8" s="4" customFormat="1" ht="12" customHeight="1">
      <c r="B17" s="18"/>
      <c r="C17" s="19"/>
      <c r="D17" s="19"/>
      <c r="E17" s="19"/>
      <c r="F17" s="19"/>
      <c r="G17" s="19"/>
      <c r="H17" s="19"/>
    </row>
    <row r="18" spans="1:8" s="4" customFormat="1" ht="12" customHeight="1">
      <c r="A18" s="4">
        <v>862</v>
      </c>
      <c r="B18" s="20" t="s">
        <v>28</v>
      </c>
      <c r="C18" s="15" t="s">
        <v>29</v>
      </c>
      <c r="D18" s="15" t="s">
        <v>30</v>
      </c>
      <c r="E18" s="22" t="s">
        <v>20</v>
      </c>
      <c r="F18" s="23">
        <v>1</v>
      </c>
      <c r="G18" s="24">
        <v>0</v>
      </c>
      <c r="H18" s="21">
        <f>IF(E18 = CHAR(37), F18*G18/100,F18*G18)</f>
        <v>0</v>
      </c>
    </row>
    <row r="19" spans="1:8" s="4" customFormat="1" ht="12" customHeight="1">
      <c r="B19" s="18"/>
      <c r="C19" s="19"/>
      <c r="D19" s="19"/>
      <c r="E19" s="19"/>
      <c r="F19" s="19"/>
      <c r="G19" s="19"/>
      <c r="H19" s="19"/>
    </row>
    <row r="20" spans="1:8" s="5" customFormat="1" ht="3.2" customHeight="1">
      <c r="B20" s="25"/>
      <c r="C20" s="26"/>
      <c r="D20" s="27"/>
      <c r="E20" s="26"/>
      <c r="F20" s="26"/>
      <c r="G20" s="26"/>
      <c r="H20" s="26"/>
    </row>
    <row r="21" spans="1:8" s="4" customFormat="1" ht="12" customHeight="1">
      <c r="B21" s="18"/>
      <c r="C21" s="19"/>
      <c r="D21" s="19"/>
      <c r="E21" s="19"/>
      <c r="F21" s="19"/>
      <c r="G21" s="19"/>
      <c r="H21" s="19"/>
    </row>
    <row r="22" spans="1:8" s="4" customFormat="1" ht="12" customHeight="1">
      <c r="A22" s="4">
        <v>863</v>
      </c>
      <c r="B22" s="20" t="s">
        <v>31</v>
      </c>
      <c r="C22" s="15" t="s">
        <v>32</v>
      </c>
      <c r="D22" s="15" t="s">
        <v>33</v>
      </c>
      <c r="E22" s="22"/>
      <c r="F22" s="23"/>
      <c r="G22" s="21"/>
      <c r="H22" s="21"/>
    </row>
    <row r="23" spans="1:8" s="4" customFormat="1" ht="12" customHeight="1">
      <c r="B23" s="18"/>
      <c r="C23" s="19"/>
      <c r="D23" s="19"/>
      <c r="E23" s="19"/>
      <c r="F23" s="19"/>
      <c r="G23" s="19"/>
      <c r="H23" s="19"/>
    </row>
    <row r="24" spans="1:8" s="4" customFormat="1" ht="12" customHeight="1">
      <c r="A24" s="4">
        <v>864</v>
      </c>
      <c r="B24" s="20" t="s">
        <v>34</v>
      </c>
      <c r="C24" s="15" t="s">
        <v>35</v>
      </c>
      <c r="D24" s="15" t="s">
        <v>19</v>
      </c>
      <c r="E24" s="22" t="s">
        <v>20</v>
      </c>
      <c r="F24" s="23">
        <v>1</v>
      </c>
      <c r="G24" s="24">
        <v>0</v>
      </c>
      <c r="H24" s="21">
        <f>IF(E24 = CHAR(37), F24*G24/100,F24*G24)</f>
        <v>0</v>
      </c>
    </row>
    <row r="25" spans="1:8" s="4" customFormat="1" ht="12" customHeight="1">
      <c r="B25" s="18"/>
      <c r="C25" s="19"/>
      <c r="D25" s="19"/>
      <c r="E25" s="19"/>
      <c r="F25" s="19"/>
      <c r="G25" s="19"/>
      <c r="H25" s="19"/>
    </row>
    <row r="26" spans="1:8" s="4" customFormat="1" ht="12" customHeight="1">
      <c r="A26" s="4">
        <v>865</v>
      </c>
      <c r="B26" s="20" t="s">
        <v>36</v>
      </c>
      <c r="C26" s="15" t="s">
        <v>37</v>
      </c>
      <c r="D26" s="15" t="s">
        <v>38</v>
      </c>
      <c r="E26" s="22"/>
      <c r="F26" s="23"/>
      <c r="G26" s="21"/>
      <c r="H26" s="21"/>
    </row>
    <row r="27" spans="1:8" s="4" customFormat="1" ht="12" customHeight="1">
      <c r="B27" s="18"/>
      <c r="C27" s="19"/>
      <c r="D27" s="19"/>
      <c r="E27" s="19"/>
      <c r="F27" s="19"/>
      <c r="G27" s="19"/>
      <c r="H27" s="19"/>
    </row>
    <row r="28" spans="1:8" s="4" customFormat="1" ht="12" customHeight="1">
      <c r="A28" s="4">
        <v>866</v>
      </c>
      <c r="B28" s="20"/>
      <c r="C28" s="15"/>
      <c r="D28" s="15" t="s">
        <v>39</v>
      </c>
      <c r="E28" s="22" t="s">
        <v>20</v>
      </c>
      <c r="F28" s="23">
        <v>1</v>
      </c>
      <c r="G28" s="24">
        <v>0</v>
      </c>
      <c r="H28" s="21">
        <f>IF(E28 = CHAR(37), F28*G28/100,F28*G28)</f>
        <v>0</v>
      </c>
    </row>
    <row r="29" spans="1:8" s="4" customFormat="1" ht="12" customHeight="1">
      <c r="B29" s="18"/>
      <c r="C29" s="19"/>
      <c r="D29" s="19"/>
      <c r="E29" s="19"/>
      <c r="F29" s="19"/>
      <c r="G29" s="19"/>
      <c r="H29" s="19"/>
    </row>
    <row r="30" spans="1:8" s="4" customFormat="1" ht="24" customHeight="1">
      <c r="A30" s="4">
        <v>872</v>
      </c>
      <c r="B30" s="20" t="s">
        <v>40</v>
      </c>
      <c r="C30" s="15" t="s">
        <v>41</v>
      </c>
      <c r="D30" s="15" t="s">
        <v>42</v>
      </c>
      <c r="E30" s="22" t="s">
        <v>20</v>
      </c>
      <c r="F30" s="23">
        <v>1</v>
      </c>
      <c r="G30" s="24">
        <v>0</v>
      </c>
      <c r="H30" s="21">
        <f>IF(E30 = CHAR(37), F30*G30/100,F30*G30)</f>
        <v>0</v>
      </c>
    </row>
    <row r="31" spans="1:8" s="4" customFormat="1" ht="12" customHeight="1">
      <c r="B31" s="18"/>
      <c r="C31" s="19"/>
      <c r="D31" s="19"/>
      <c r="E31" s="19"/>
      <c r="F31" s="19"/>
      <c r="G31" s="19"/>
      <c r="H31" s="19"/>
    </row>
    <row r="32" spans="1:8" s="5" customFormat="1" ht="3.2" customHeight="1">
      <c r="B32" s="25"/>
      <c r="C32" s="26"/>
      <c r="D32" s="27"/>
      <c r="E32" s="26"/>
      <c r="F32" s="26"/>
      <c r="G32" s="26"/>
      <c r="H32" s="26"/>
    </row>
    <row r="33" spans="2:8" s="4" customFormat="1" ht="12" customHeight="1">
      <c r="B33" s="18"/>
      <c r="C33" s="19"/>
      <c r="D33" s="19"/>
      <c r="E33" s="19"/>
      <c r="F33" s="19"/>
      <c r="G33" s="19"/>
      <c r="H33" s="19"/>
    </row>
    <row r="34" spans="2:8" s="4" customFormat="1" ht="12" customHeight="1">
      <c r="B34" s="28"/>
      <c r="C34" s="29"/>
      <c r="D34" s="29"/>
      <c r="E34" s="29"/>
      <c r="F34" s="29"/>
      <c r="G34" s="29"/>
      <c r="H34" s="29"/>
    </row>
    <row r="35" spans="2:8" s="4" customFormat="1" ht="12" customHeight="1">
      <c r="B35" s="18"/>
      <c r="C35" s="19"/>
      <c r="D35" s="19"/>
      <c r="E35" s="19"/>
      <c r="F35" s="19"/>
      <c r="G35" s="19"/>
      <c r="H35" s="19"/>
    </row>
    <row r="36" spans="2:8" s="4" customFormat="1" ht="12" customHeight="1">
      <c r="B36" s="28"/>
      <c r="C36" s="29"/>
      <c r="D36" s="29"/>
      <c r="E36" s="29"/>
      <c r="F36" s="29"/>
      <c r="G36" s="29"/>
      <c r="H36" s="29"/>
    </row>
    <row r="37" spans="2:8" s="4" customFormat="1" ht="12" customHeight="1">
      <c r="B37" s="18"/>
      <c r="C37" s="19"/>
      <c r="D37" s="19"/>
      <c r="E37" s="19"/>
      <c r="F37" s="19"/>
      <c r="G37" s="19"/>
      <c r="H37" s="19"/>
    </row>
    <row r="38" spans="2:8" s="4" customFormat="1" ht="12" customHeight="1">
      <c r="B38" s="28"/>
      <c r="C38" s="29"/>
      <c r="D38" s="29"/>
      <c r="E38" s="29"/>
      <c r="F38" s="29"/>
      <c r="G38" s="29"/>
      <c r="H38" s="29"/>
    </row>
    <row r="39" spans="2:8" s="4" customFormat="1" ht="12" customHeight="1">
      <c r="B39" s="18"/>
      <c r="C39" s="19"/>
      <c r="D39" s="19"/>
      <c r="E39" s="19"/>
      <c r="F39" s="19"/>
      <c r="G39" s="19"/>
      <c r="H39" s="19"/>
    </row>
    <row r="40" spans="2:8" s="4" customFormat="1" ht="12" customHeight="1">
      <c r="B40" s="28"/>
      <c r="C40" s="29"/>
      <c r="D40" s="29"/>
      <c r="E40" s="29"/>
      <c r="F40" s="29"/>
      <c r="G40" s="29"/>
      <c r="H40" s="29"/>
    </row>
    <row r="41" spans="2:8" s="4" customFormat="1" ht="12" customHeight="1">
      <c r="B41" s="18"/>
      <c r="C41" s="19"/>
      <c r="D41" s="19"/>
      <c r="E41" s="19"/>
      <c r="F41" s="19"/>
      <c r="G41" s="19"/>
      <c r="H41" s="19"/>
    </row>
    <row r="42" spans="2:8" s="4" customFormat="1" ht="12" customHeight="1">
      <c r="B42" s="28"/>
      <c r="C42" s="29"/>
      <c r="D42" s="29"/>
      <c r="E42" s="29"/>
      <c r="F42" s="29"/>
      <c r="G42" s="29"/>
      <c r="H42" s="29"/>
    </row>
    <row r="43" spans="2:8" s="4" customFormat="1" ht="12" customHeight="1">
      <c r="B43" s="18"/>
      <c r="C43" s="19"/>
      <c r="D43" s="19"/>
      <c r="E43" s="19"/>
      <c r="F43" s="19"/>
      <c r="G43" s="19"/>
      <c r="H43" s="19"/>
    </row>
    <row r="44" spans="2:8" s="4" customFormat="1" ht="12" customHeight="1">
      <c r="B44" s="28"/>
      <c r="C44" s="29"/>
      <c r="D44" s="29"/>
      <c r="E44" s="29"/>
      <c r="F44" s="29"/>
      <c r="G44" s="29"/>
      <c r="H44" s="29"/>
    </row>
    <row r="45" spans="2:8" s="4" customFormat="1" ht="12" customHeight="1">
      <c r="B45" s="18"/>
      <c r="C45" s="19"/>
      <c r="D45" s="19"/>
      <c r="E45" s="19"/>
      <c r="F45" s="19"/>
      <c r="G45" s="19"/>
      <c r="H45" s="19"/>
    </row>
    <row r="46" spans="2:8" s="4" customFormat="1" ht="12" customHeight="1">
      <c r="B46" s="28"/>
      <c r="C46" s="29"/>
      <c r="D46" s="29"/>
      <c r="E46" s="29"/>
      <c r="F46" s="29"/>
      <c r="G46" s="29"/>
      <c r="H46" s="29"/>
    </row>
    <row r="47" spans="2:8" s="4" customFormat="1" ht="12" customHeight="1">
      <c r="B47" s="18"/>
      <c r="C47" s="19"/>
      <c r="D47" s="19"/>
      <c r="E47" s="19"/>
      <c r="F47" s="19"/>
      <c r="G47" s="19"/>
      <c r="H47" s="19"/>
    </row>
    <row r="48" spans="2:8" s="4" customFormat="1" ht="12" customHeight="1">
      <c r="B48" s="28"/>
      <c r="C48" s="29"/>
      <c r="D48" s="29"/>
      <c r="E48" s="29"/>
      <c r="F48" s="29"/>
      <c r="G48" s="29"/>
      <c r="H48" s="29"/>
    </row>
    <row r="49" spans="2:8" s="4" customFormat="1" ht="12" customHeight="1">
      <c r="B49" s="18"/>
      <c r="C49" s="19"/>
      <c r="D49" s="19"/>
      <c r="E49" s="19"/>
      <c r="F49" s="19"/>
      <c r="G49" s="19"/>
      <c r="H49" s="19"/>
    </row>
    <row r="50" spans="2:8" s="4" customFormat="1" ht="12" customHeight="1">
      <c r="B50" s="28"/>
      <c r="C50" s="29"/>
      <c r="D50" s="29"/>
      <c r="E50" s="29"/>
      <c r="F50" s="29"/>
      <c r="G50" s="29"/>
      <c r="H50" s="29"/>
    </row>
    <row r="51" spans="2:8" s="4" customFormat="1" ht="12" customHeight="1">
      <c r="B51" s="18"/>
      <c r="C51" s="19"/>
      <c r="D51" s="19"/>
      <c r="E51" s="19"/>
      <c r="F51" s="19"/>
      <c r="G51" s="19"/>
      <c r="H51" s="19"/>
    </row>
    <row r="52" spans="2:8" s="4" customFormat="1" ht="12" customHeight="1">
      <c r="B52" s="28"/>
      <c r="C52" s="29"/>
      <c r="D52" s="29"/>
      <c r="E52" s="29"/>
      <c r="F52" s="29"/>
      <c r="G52" s="29"/>
      <c r="H52" s="29"/>
    </row>
    <row r="53" spans="2:8" s="4" customFormat="1" ht="12" customHeight="1">
      <c r="B53" s="18"/>
      <c r="C53" s="19"/>
      <c r="D53" s="19"/>
      <c r="E53" s="19"/>
      <c r="F53" s="19"/>
      <c r="G53" s="19"/>
      <c r="H53" s="19"/>
    </row>
    <row r="54" spans="2:8" s="4" customFormat="1" ht="12" customHeight="1">
      <c r="B54" s="28"/>
      <c r="C54" s="29"/>
      <c r="D54" s="29"/>
      <c r="E54" s="29"/>
      <c r="F54" s="29"/>
      <c r="G54" s="29"/>
      <c r="H54" s="29"/>
    </row>
    <row r="55" spans="2:8" s="4" customFormat="1" ht="12" customHeight="1">
      <c r="B55" s="18"/>
      <c r="C55" s="19"/>
      <c r="D55" s="19"/>
      <c r="E55" s="19"/>
      <c r="F55" s="19"/>
      <c r="G55" s="19"/>
      <c r="H55" s="19"/>
    </row>
    <row r="56" spans="2:8" s="4" customFormat="1" ht="12" customHeight="1">
      <c r="B56" s="28"/>
      <c r="C56" s="29"/>
      <c r="D56" s="29"/>
      <c r="E56" s="29"/>
      <c r="F56" s="29"/>
      <c r="G56" s="29"/>
      <c r="H56" s="29"/>
    </row>
    <row r="57" spans="2:8" s="4" customFormat="1" ht="12" customHeight="1">
      <c r="B57" s="18"/>
      <c r="C57" s="19"/>
      <c r="D57" s="19"/>
      <c r="E57" s="19"/>
      <c r="F57" s="19"/>
      <c r="G57" s="19"/>
      <c r="H57" s="19"/>
    </row>
    <row r="58" spans="2:8" s="4" customFormat="1" ht="12" customHeight="1">
      <c r="B58" s="28"/>
      <c r="C58" s="29"/>
      <c r="D58" s="29"/>
      <c r="E58" s="29"/>
      <c r="F58" s="29"/>
      <c r="G58" s="29"/>
      <c r="H58" s="29"/>
    </row>
    <row r="59" spans="2:8" s="4" customFormat="1" ht="12" customHeight="1">
      <c r="B59" s="18"/>
      <c r="C59" s="19"/>
      <c r="D59" s="19"/>
      <c r="E59" s="19"/>
      <c r="F59" s="19"/>
      <c r="G59" s="19"/>
      <c r="H59" s="19"/>
    </row>
    <row r="60" spans="2:8" s="4" customFormat="1" ht="12" customHeight="1">
      <c r="B60" s="28"/>
      <c r="C60" s="29"/>
      <c r="D60" s="29"/>
      <c r="E60" s="29"/>
      <c r="F60" s="29"/>
      <c r="G60" s="29"/>
      <c r="H60" s="29"/>
    </row>
    <row r="61" spans="2:8" s="4" customFormat="1" ht="12" customHeight="1">
      <c r="B61" s="18"/>
      <c r="C61" s="19"/>
      <c r="D61" s="19"/>
      <c r="E61" s="19"/>
      <c r="F61" s="19"/>
      <c r="G61" s="19"/>
      <c r="H61" s="19"/>
    </row>
    <row r="62" spans="2:8" s="4" customFormat="1" ht="12" customHeight="1">
      <c r="B62" s="28"/>
      <c r="C62" s="29"/>
      <c r="D62" s="29"/>
      <c r="E62" s="29"/>
      <c r="F62" s="29"/>
      <c r="G62" s="29"/>
      <c r="H62" s="29"/>
    </row>
    <row r="63" spans="2:8" s="4" customFormat="1" ht="12" customHeight="1">
      <c r="B63" s="18"/>
      <c r="C63" s="19"/>
      <c r="D63" s="19"/>
      <c r="E63" s="19"/>
      <c r="F63" s="19"/>
      <c r="G63" s="19"/>
      <c r="H63" s="19"/>
    </row>
    <row r="64" spans="2:8" s="4" customFormat="1" ht="12" customHeight="1">
      <c r="B64" s="28"/>
      <c r="C64" s="29"/>
      <c r="D64" s="29"/>
      <c r="E64" s="29"/>
      <c r="F64" s="29"/>
      <c r="G64" s="29"/>
      <c r="H64" s="29"/>
    </row>
    <row r="65" spans="1:8" s="4" customFormat="1" ht="12" customHeight="1">
      <c r="B65" s="18"/>
      <c r="C65" s="19"/>
      <c r="D65" s="19"/>
      <c r="E65" s="19"/>
      <c r="F65" s="19"/>
      <c r="G65" s="19"/>
      <c r="H65" s="19"/>
    </row>
    <row r="66" spans="1:8" s="4" customFormat="1" ht="12" customHeight="1">
      <c r="B66" s="28"/>
      <c r="C66" s="29"/>
      <c r="D66" s="29"/>
      <c r="E66" s="29"/>
      <c r="F66" s="29"/>
      <c r="G66" s="29"/>
      <c r="H66" s="29"/>
    </row>
    <row r="67" spans="1:8" s="4" customFormat="1" ht="12" customHeight="1">
      <c r="B67" s="18"/>
      <c r="C67" s="19"/>
      <c r="D67" s="19"/>
      <c r="E67" s="19"/>
      <c r="F67" s="19"/>
      <c r="G67" s="19"/>
      <c r="H67" s="19"/>
    </row>
    <row r="68" spans="1:8" s="4" customFormat="1" ht="12" customHeight="1">
      <c r="B68" s="28"/>
      <c r="C68" s="29"/>
      <c r="D68" s="29"/>
      <c r="E68" s="29"/>
      <c r="F68" s="29"/>
      <c r="G68" s="29"/>
      <c r="H68" s="29"/>
    </row>
    <row r="69" spans="1:8" s="6" customFormat="1" ht="20.100000000000001" customHeight="1">
      <c r="B69" s="30" t="s">
        <v>43</v>
      </c>
      <c r="C69" s="31"/>
      <c r="D69" s="32"/>
      <c r="E69" s="33"/>
      <c r="F69" s="34"/>
      <c r="G69" s="34"/>
      <c r="H69" s="35">
        <f>SUM(H6:H68)</f>
        <v>0</v>
      </c>
    </row>
    <row r="70" spans="1:8" s="1" customFormat="1" ht="15.75">
      <c r="B70" s="8" t="s">
        <v>1</v>
      </c>
    </row>
    <row r="71" spans="1:8" s="1" customFormat="1" ht="15.75">
      <c r="B71" s="9" t="s">
        <v>3</v>
      </c>
    </row>
    <row r="72" spans="1:8" s="2" customFormat="1" ht="12.75">
      <c r="B72" s="10" t="s">
        <v>4</v>
      </c>
    </row>
    <row r="73" spans="1:8" s="3" customFormat="1" ht="12">
      <c r="H73" s="11" t="s">
        <v>5</v>
      </c>
    </row>
    <row r="74" spans="1:8" s="4" customFormat="1" ht="27.4" customHeight="1">
      <c r="B74" s="12" t="s">
        <v>6</v>
      </c>
      <c r="C74" s="12" t="s">
        <v>7</v>
      </c>
      <c r="D74" s="12" t="s">
        <v>8</v>
      </c>
      <c r="E74" s="12" t="s">
        <v>9</v>
      </c>
      <c r="F74" s="12" t="s">
        <v>10</v>
      </c>
      <c r="G74" s="12" t="s">
        <v>11</v>
      </c>
      <c r="H74" s="13" t="s">
        <v>12</v>
      </c>
    </row>
    <row r="75" spans="1:8" s="6" customFormat="1" ht="20.100000000000001" customHeight="1">
      <c r="B75" s="30" t="s">
        <v>44</v>
      </c>
      <c r="C75" s="31"/>
      <c r="D75" s="32"/>
      <c r="E75" s="33"/>
      <c r="F75" s="34"/>
      <c r="G75" s="34"/>
      <c r="H75" s="35">
        <f>H69</f>
        <v>0</v>
      </c>
    </row>
    <row r="76" spans="1:8" s="4" customFormat="1" ht="24" customHeight="1">
      <c r="A76" s="4">
        <v>874</v>
      </c>
      <c r="B76" s="20" t="s">
        <v>45</v>
      </c>
      <c r="C76" s="15"/>
      <c r="D76" s="15" t="s">
        <v>46</v>
      </c>
      <c r="E76" s="22"/>
      <c r="F76" s="23"/>
      <c r="G76" s="21"/>
      <c r="H76" s="21"/>
    </row>
    <row r="77" spans="1:8" s="4" customFormat="1" ht="12" customHeight="1">
      <c r="B77" s="18"/>
      <c r="C77" s="19"/>
      <c r="D77" s="19"/>
      <c r="E77" s="19"/>
      <c r="F77" s="19"/>
      <c r="G77" s="19"/>
      <c r="H77" s="19"/>
    </row>
    <row r="78" spans="1:8" s="4" customFormat="1" ht="24" customHeight="1">
      <c r="A78" s="4">
        <v>850</v>
      </c>
      <c r="B78" s="20" t="s">
        <v>47</v>
      </c>
      <c r="C78" s="15" t="s">
        <v>48</v>
      </c>
      <c r="D78" s="15" t="s">
        <v>49</v>
      </c>
      <c r="E78" s="22" t="s">
        <v>50</v>
      </c>
      <c r="F78" s="23">
        <v>1</v>
      </c>
      <c r="G78" s="36">
        <v>0</v>
      </c>
      <c r="H78" s="21">
        <v>20000</v>
      </c>
    </row>
    <row r="79" spans="1:8" s="4" customFormat="1" ht="12" customHeight="1">
      <c r="B79" s="18"/>
      <c r="C79" s="19"/>
      <c r="D79" s="19"/>
      <c r="E79" s="19"/>
      <c r="F79" s="19"/>
      <c r="G79" s="19"/>
      <c r="H79" s="19"/>
    </row>
    <row r="80" spans="1:8" s="4" customFormat="1" ht="12" customHeight="1">
      <c r="A80" s="4">
        <v>851</v>
      </c>
      <c r="B80" s="20" t="s">
        <v>51</v>
      </c>
      <c r="C80" s="15"/>
      <c r="D80" s="15" t="s">
        <v>52</v>
      </c>
      <c r="E80" s="22" t="s">
        <v>53</v>
      </c>
      <c r="F80" s="21">
        <f>H78</f>
        <v>20000</v>
      </c>
      <c r="G80" s="24">
        <v>0</v>
      </c>
      <c r="H80" s="21">
        <f>IF(E80 = CHAR(37), F80*G80/100,F80*G80)</f>
        <v>0</v>
      </c>
    </row>
    <row r="81" spans="1:8" s="4" customFormat="1" ht="12" customHeight="1">
      <c r="B81" s="18"/>
      <c r="C81" s="19"/>
      <c r="D81" s="19"/>
      <c r="E81" s="19"/>
      <c r="F81" s="19"/>
      <c r="G81" s="19"/>
      <c r="H81" s="19"/>
    </row>
    <row r="82" spans="1:8" s="5" customFormat="1" ht="3.2" customHeight="1">
      <c r="B82" s="25"/>
      <c r="C82" s="26"/>
      <c r="D82" s="27"/>
      <c r="E82" s="26"/>
      <c r="F82" s="26"/>
      <c r="G82" s="26"/>
      <c r="H82" s="26"/>
    </row>
    <row r="83" spans="1:8" s="4" customFormat="1" ht="12" customHeight="1">
      <c r="B83" s="18"/>
      <c r="C83" s="19"/>
      <c r="D83" s="19"/>
      <c r="E83" s="19"/>
      <c r="F83" s="19"/>
      <c r="G83" s="19"/>
      <c r="H83" s="19"/>
    </row>
    <row r="84" spans="1:8" s="4" customFormat="1" ht="12" customHeight="1">
      <c r="A84" s="4">
        <v>878</v>
      </c>
      <c r="B84" s="20" t="s">
        <v>54</v>
      </c>
      <c r="C84" s="15" t="s">
        <v>55</v>
      </c>
      <c r="D84" s="15" t="s">
        <v>56</v>
      </c>
      <c r="E84" s="22"/>
      <c r="F84" s="21"/>
      <c r="G84" s="21"/>
      <c r="H84" s="21"/>
    </row>
    <row r="85" spans="1:8" s="4" customFormat="1" ht="12" customHeight="1">
      <c r="B85" s="18"/>
      <c r="C85" s="19"/>
      <c r="D85" s="19"/>
      <c r="E85" s="19"/>
      <c r="F85" s="19"/>
      <c r="G85" s="19"/>
      <c r="H85" s="19"/>
    </row>
    <row r="86" spans="1:8" s="4" customFormat="1" ht="24" customHeight="1">
      <c r="A86" s="4">
        <v>879</v>
      </c>
      <c r="B86" s="20" t="s">
        <v>57</v>
      </c>
      <c r="C86" s="15" t="s">
        <v>58</v>
      </c>
      <c r="D86" s="15" t="s">
        <v>59</v>
      </c>
      <c r="E86" s="22" t="s">
        <v>20</v>
      </c>
      <c r="F86" s="23">
        <v>1</v>
      </c>
      <c r="G86" s="24">
        <v>0</v>
      </c>
      <c r="H86" s="21">
        <f>IF(E86 = CHAR(37), F86*G86/100,F86*G86)</f>
        <v>0</v>
      </c>
    </row>
    <row r="87" spans="1:8" s="4" customFormat="1" ht="12" customHeight="1">
      <c r="B87" s="18"/>
      <c r="C87" s="19"/>
      <c r="D87" s="19"/>
      <c r="E87" s="19"/>
      <c r="F87" s="19"/>
      <c r="G87" s="19"/>
      <c r="H87" s="19"/>
    </row>
    <row r="88" spans="1:8" s="4" customFormat="1" ht="24" customHeight="1">
      <c r="A88" s="4">
        <v>880</v>
      </c>
      <c r="B88" s="20" t="s">
        <v>60</v>
      </c>
      <c r="C88" s="15" t="s">
        <v>58</v>
      </c>
      <c r="D88" s="15" t="s">
        <v>61</v>
      </c>
      <c r="E88" s="22" t="s">
        <v>20</v>
      </c>
      <c r="F88" s="23">
        <v>1</v>
      </c>
      <c r="G88" s="24">
        <v>0</v>
      </c>
      <c r="H88" s="21">
        <f>IF(E88 = CHAR(37), F88*G88/100,F88*G88)</f>
        <v>0</v>
      </c>
    </row>
    <row r="89" spans="1:8" s="4" customFormat="1" ht="12" customHeight="1">
      <c r="B89" s="18"/>
      <c r="C89" s="19"/>
      <c r="D89" s="19"/>
      <c r="E89" s="19"/>
      <c r="F89" s="19"/>
      <c r="G89" s="19"/>
      <c r="H89" s="19"/>
    </row>
    <row r="90" spans="1:8" s="5" customFormat="1" ht="3.75" customHeight="1">
      <c r="B90" s="25"/>
      <c r="C90" s="26"/>
      <c r="D90" s="37"/>
      <c r="E90" s="26"/>
      <c r="F90" s="26"/>
      <c r="G90" s="26"/>
      <c r="H90" s="26"/>
    </row>
    <row r="91" spans="1:8" s="4" customFormat="1" ht="12" customHeight="1">
      <c r="B91" s="18"/>
      <c r="C91" s="19"/>
      <c r="D91" s="19"/>
      <c r="E91" s="19"/>
      <c r="F91" s="19"/>
      <c r="G91" s="19"/>
      <c r="H91" s="19"/>
    </row>
    <row r="92" spans="1:8" s="4" customFormat="1" ht="12" customHeight="1">
      <c r="B92" s="28"/>
      <c r="C92" s="29"/>
      <c r="D92" s="29"/>
      <c r="E92" s="29"/>
      <c r="F92" s="29"/>
      <c r="G92" s="29"/>
      <c r="H92" s="29"/>
    </row>
    <row r="93" spans="1:8" s="4" customFormat="1" ht="12" customHeight="1">
      <c r="B93" s="18"/>
      <c r="C93" s="19"/>
      <c r="D93" s="19"/>
      <c r="E93" s="19"/>
      <c r="F93" s="19"/>
      <c r="G93" s="19"/>
      <c r="H93" s="19"/>
    </row>
    <row r="94" spans="1:8" s="4" customFormat="1" ht="12" customHeight="1">
      <c r="B94" s="28"/>
      <c r="C94" s="29"/>
      <c r="D94" s="29"/>
      <c r="E94" s="29"/>
      <c r="F94" s="29"/>
      <c r="G94" s="29"/>
      <c r="H94" s="29"/>
    </row>
    <row r="95" spans="1:8" s="4" customFormat="1" ht="12" customHeight="1">
      <c r="B95" s="18"/>
      <c r="C95" s="19"/>
      <c r="D95" s="19"/>
      <c r="E95" s="19"/>
      <c r="F95" s="19"/>
      <c r="G95" s="19"/>
      <c r="H95" s="19"/>
    </row>
    <row r="96" spans="1:8" s="4" customFormat="1" ht="12" customHeight="1">
      <c r="B96" s="28"/>
      <c r="C96" s="29"/>
      <c r="D96" s="29"/>
      <c r="E96" s="29"/>
      <c r="F96" s="29"/>
      <c r="G96" s="29"/>
      <c r="H96" s="29"/>
    </row>
    <row r="97" spans="2:8" s="4" customFormat="1" ht="12" customHeight="1">
      <c r="B97" s="18"/>
      <c r="C97" s="19"/>
      <c r="D97" s="19"/>
      <c r="E97" s="19"/>
      <c r="F97" s="19"/>
      <c r="G97" s="19"/>
      <c r="H97" s="19"/>
    </row>
    <row r="98" spans="2:8" s="4" customFormat="1" ht="12" customHeight="1">
      <c r="B98" s="28"/>
      <c r="C98" s="29"/>
      <c r="D98" s="29"/>
      <c r="E98" s="29"/>
      <c r="F98" s="29"/>
      <c r="G98" s="29"/>
      <c r="H98" s="29"/>
    </row>
    <row r="99" spans="2:8" s="4" customFormat="1" ht="12" customHeight="1">
      <c r="B99" s="18"/>
      <c r="C99" s="19"/>
      <c r="D99" s="19"/>
      <c r="E99" s="19"/>
      <c r="F99" s="19"/>
      <c r="G99" s="19"/>
      <c r="H99" s="19"/>
    </row>
    <row r="100" spans="2:8" s="4" customFormat="1" ht="12" customHeight="1">
      <c r="B100" s="28"/>
      <c r="C100" s="29"/>
      <c r="D100" s="29"/>
      <c r="E100" s="29"/>
      <c r="F100" s="29"/>
      <c r="G100" s="29"/>
      <c r="H100" s="29"/>
    </row>
    <row r="101" spans="2:8" s="4" customFormat="1" ht="12" customHeight="1">
      <c r="B101" s="18"/>
      <c r="C101" s="19"/>
      <c r="D101" s="19"/>
      <c r="E101" s="19"/>
      <c r="F101" s="19"/>
      <c r="G101" s="19"/>
      <c r="H101" s="19"/>
    </row>
    <row r="102" spans="2:8" s="4" customFormat="1" ht="12" customHeight="1">
      <c r="B102" s="28"/>
      <c r="C102" s="29"/>
      <c r="D102" s="29"/>
      <c r="E102" s="29"/>
      <c r="F102" s="29"/>
      <c r="G102" s="29"/>
      <c r="H102" s="29"/>
    </row>
    <row r="103" spans="2:8" s="4" customFormat="1" ht="12" customHeight="1">
      <c r="B103" s="18"/>
      <c r="C103" s="19"/>
      <c r="D103" s="19"/>
      <c r="E103" s="19"/>
      <c r="F103" s="19"/>
      <c r="G103" s="19"/>
      <c r="H103" s="19"/>
    </row>
    <row r="104" spans="2:8" s="4" customFormat="1" ht="12" customHeight="1">
      <c r="B104" s="28"/>
      <c r="C104" s="29"/>
      <c r="D104" s="29"/>
      <c r="E104" s="29"/>
      <c r="F104" s="29"/>
      <c r="G104" s="29"/>
      <c r="H104" s="29"/>
    </row>
    <row r="105" spans="2:8" s="4" customFormat="1" ht="12" customHeight="1">
      <c r="B105" s="18"/>
      <c r="C105" s="19"/>
      <c r="D105" s="19"/>
      <c r="E105" s="19"/>
      <c r="F105" s="19"/>
      <c r="G105" s="19"/>
      <c r="H105" s="19"/>
    </row>
    <row r="106" spans="2:8" s="4" customFormat="1" ht="12" customHeight="1">
      <c r="B106" s="28"/>
      <c r="C106" s="29"/>
      <c r="D106" s="29"/>
      <c r="E106" s="29"/>
      <c r="F106" s="29"/>
      <c r="G106" s="29"/>
      <c r="H106" s="29"/>
    </row>
    <row r="107" spans="2:8" s="4" customFormat="1" ht="12" customHeight="1">
      <c r="B107" s="18"/>
      <c r="C107" s="19"/>
      <c r="D107" s="19"/>
      <c r="E107" s="19"/>
      <c r="F107" s="19"/>
      <c r="G107" s="19"/>
      <c r="H107" s="19"/>
    </row>
    <row r="108" spans="2:8" s="4" customFormat="1" ht="12" customHeight="1">
      <c r="B108" s="28"/>
      <c r="C108" s="29"/>
      <c r="D108" s="29"/>
      <c r="E108" s="29"/>
      <c r="F108" s="29"/>
      <c r="G108" s="29"/>
      <c r="H108" s="29"/>
    </row>
    <row r="109" spans="2:8" s="4" customFormat="1" ht="12" customHeight="1">
      <c r="B109" s="18"/>
      <c r="C109" s="19"/>
      <c r="D109" s="19"/>
      <c r="E109" s="19"/>
      <c r="F109" s="19"/>
      <c r="G109" s="19"/>
      <c r="H109" s="19"/>
    </row>
    <row r="110" spans="2:8" s="4" customFormat="1" ht="12" customHeight="1">
      <c r="B110" s="28"/>
      <c r="C110" s="29"/>
      <c r="D110" s="29"/>
      <c r="E110" s="29"/>
      <c r="F110" s="29"/>
      <c r="G110" s="29"/>
      <c r="H110" s="29"/>
    </row>
    <row r="111" spans="2:8" s="4" customFormat="1" ht="12" customHeight="1">
      <c r="B111" s="18"/>
      <c r="C111" s="19"/>
      <c r="D111" s="19"/>
      <c r="E111" s="19"/>
      <c r="F111" s="19"/>
      <c r="G111" s="19"/>
      <c r="H111" s="19"/>
    </row>
    <row r="112" spans="2:8" s="4" customFormat="1" ht="12" customHeight="1">
      <c r="B112" s="28"/>
      <c r="C112" s="29"/>
      <c r="D112" s="29"/>
      <c r="E112" s="29"/>
      <c r="F112" s="29"/>
      <c r="G112" s="29"/>
      <c r="H112" s="29"/>
    </row>
    <row r="113" spans="2:8" s="4" customFormat="1" ht="12" customHeight="1">
      <c r="B113" s="18"/>
      <c r="C113" s="19"/>
      <c r="D113" s="19"/>
      <c r="E113" s="19"/>
      <c r="F113" s="19"/>
      <c r="G113" s="19"/>
      <c r="H113" s="19"/>
    </row>
    <row r="114" spans="2:8" s="4" customFormat="1" ht="12" customHeight="1">
      <c r="B114" s="28"/>
      <c r="C114" s="29"/>
      <c r="D114" s="29"/>
      <c r="E114" s="29"/>
      <c r="F114" s="29"/>
      <c r="G114" s="29"/>
      <c r="H114" s="29"/>
    </row>
    <row r="115" spans="2:8" s="4" customFormat="1" ht="12" customHeight="1">
      <c r="B115" s="18"/>
      <c r="C115" s="19"/>
      <c r="D115" s="19"/>
      <c r="E115" s="19"/>
      <c r="F115" s="19"/>
      <c r="G115" s="19"/>
      <c r="H115" s="19"/>
    </row>
    <row r="116" spans="2:8" s="4" customFormat="1" ht="12" customHeight="1">
      <c r="B116" s="28"/>
      <c r="C116" s="29"/>
      <c r="D116" s="29"/>
      <c r="E116" s="29"/>
      <c r="F116" s="29"/>
      <c r="G116" s="29"/>
      <c r="H116" s="29"/>
    </row>
    <row r="117" spans="2:8" s="4" customFormat="1" ht="12" customHeight="1">
      <c r="B117" s="18"/>
      <c r="C117" s="19"/>
      <c r="D117" s="19"/>
      <c r="E117" s="19"/>
      <c r="F117" s="19"/>
      <c r="G117" s="19"/>
      <c r="H117" s="19"/>
    </row>
    <row r="118" spans="2:8" s="4" customFormat="1" ht="12" customHeight="1">
      <c r="B118" s="28"/>
      <c r="C118" s="29"/>
      <c r="D118" s="29"/>
      <c r="E118" s="29"/>
      <c r="F118" s="29"/>
      <c r="G118" s="29"/>
      <c r="H118" s="29"/>
    </row>
    <row r="119" spans="2:8" s="4" customFormat="1" ht="12" customHeight="1">
      <c r="B119" s="18"/>
      <c r="C119" s="19"/>
      <c r="D119" s="19"/>
      <c r="E119" s="19"/>
      <c r="F119" s="19"/>
      <c r="G119" s="19"/>
      <c r="H119" s="19"/>
    </row>
    <row r="120" spans="2:8" s="4" customFormat="1" ht="12" customHeight="1">
      <c r="B120" s="28"/>
      <c r="C120" s="29"/>
      <c r="D120" s="29"/>
      <c r="E120" s="29"/>
      <c r="F120" s="29"/>
      <c r="G120" s="29"/>
      <c r="H120" s="29"/>
    </row>
    <row r="121" spans="2:8" s="4" customFormat="1" ht="12" customHeight="1">
      <c r="B121" s="18"/>
      <c r="C121" s="19"/>
      <c r="D121" s="19"/>
      <c r="E121" s="19"/>
      <c r="F121" s="19"/>
      <c r="G121" s="19"/>
      <c r="H121" s="19"/>
    </row>
    <row r="122" spans="2:8" s="4" customFormat="1" ht="12" customHeight="1">
      <c r="B122" s="28"/>
      <c r="C122" s="29"/>
      <c r="D122" s="29"/>
      <c r="E122" s="29"/>
      <c r="F122" s="29"/>
      <c r="G122" s="29"/>
      <c r="H122" s="29"/>
    </row>
    <row r="123" spans="2:8" s="4" customFormat="1" ht="12" customHeight="1">
      <c r="B123" s="18"/>
      <c r="C123" s="19"/>
      <c r="D123" s="19"/>
      <c r="E123" s="19"/>
      <c r="F123" s="19"/>
      <c r="G123" s="19"/>
      <c r="H123" s="19"/>
    </row>
    <row r="124" spans="2:8" s="4" customFormat="1" ht="12" customHeight="1">
      <c r="B124" s="28"/>
      <c r="C124" s="29"/>
      <c r="D124" s="29"/>
      <c r="E124" s="29"/>
      <c r="F124" s="29"/>
      <c r="G124" s="29"/>
      <c r="H124" s="29"/>
    </row>
    <row r="125" spans="2:8" s="4" customFormat="1" ht="12" customHeight="1">
      <c r="B125" s="18"/>
      <c r="C125" s="19"/>
      <c r="D125" s="19"/>
      <c r="E125" s="19"/>
      <c r="F125" s="19"/>
      <c r="G125" s="19"/>
      <c r="H125" s="19"/>
    </row>
    <row r="126" spans="2:8" s="4" customFormat="1" ht="12" customHeight="1">
      <c r="B126" s="28"/>
      <c r="C126" s="29"/>
      <c r="D126" s="29"/>
      <c r="E126" s="29"/>
      <c r="F126" s="29"/>
      <c r="G126" s="29"/>
      <c r="H126" s="29"/>
    </row>
    <row r="127" spans="2:8" s="4" customFormat="1" ht="12" customHeight="1">
      <c r="B127" s="18"/>
      <c r="C127" s="19"/>
      <c r="D127" s="19"/>
      <c r="E127" s="19"/>
      <c r="F127" s="19"/>
      <c r="G127" s="19"/>
      <c r="H127" s="19"/>
    </row>
    <row r="128" spans="2:8" s="4" customFormat="1" ht="12" customHeight="1">
      <c r="B128" s="28"/>
      <c r="C128" s="29"/>
      <c r="D128" s="29"/>
      <c r="E128" s="29"/>
      <c r="F128" s="29"/>
      <c r="G128" s="29"/>
      <c r="H128" s="29"/>
    </row>
    <row r="129" spans="1:8" s="4" customFormat="1" ht="12" customHeight="1">
      <c r="B129" s="18"/>
      <c r="C129" s="19"/>
      <c r="D129" s="19"/>
      <c r="E129" s="19"/>
      <c r="F129" s="19"/>
      <c r="G129" s="19"/>
      <c r="H129" s="19"/>
    </row>
    <row r="130" spans="1:8" s="4" customFormat="1" ht="12" customHeight="1">
      <c r="B130" s="28"/>
      <c r="C130" s="29"/>
      <c r="D130" s="29"/>
      <c r="E130" s="29"/>
      <c r="F130" s="29"/>
      <c r="G130" s="29"/>
      <c r="H130" s="29"/>
    </row>
    <row r="131" spans="1:8" s="4" customFormat="1" ht="12" customHeight="1">
      <c r="B131" s="18"/>
      <c r="C131" s="19"/>
      <c r="D131" s="19"/>
      <c r="E131" s="19"/>
      <c r="F131" s="19"/>
      <c r="G131" s="19"/>
      <c r="H131" s="19"/>
    </row>
    <row r="132" spans="1:8" s="4" customFormat="1" ht="12" customHeight="1">
      <c r="B132" s="28"/>
      <c r="C132" s="29"/>
      <c r="D132" s="29"/>
      <c r="E132" s="29"/>
      <c r="F132" s="29"/>
      <c r="G132" s="29"/>
      <c r="H132" s="29"/>
    </row>
    <row r="133" spans="1:8" s="4" customFormat="1" ht="12" customHeight="1">
      <c r="B133" s="18"/>
      <c r="C133" s="19"/>
      <c r="D133" s="19"/>
      <c r="E133" s="19"/>
      <c r="F133" s="19"/>
      <c r="G133" s="19"/>
      <c r="H133" s="19"/>
    </row>
    <row r="134" spans="1:8" s="4" customFormat="1" ht="12" customHeight="1">
      <c r="B134" s="28"/>
      <c r="C134" s="29"/>
      <c r="D134" s="29"/>
      <c r="E134" s="29"/>
      <c r="F134" s="29"/>
      <c r="G134" s="29"/>
      <c r="H134" s="29"/>
    </row>
    <row r="135" spans="1:8" s="4" customFormat="1" ht="12" customHeight="1">
      <c r="B135" s="18"/>
      <c r="C135" s="19"/>
      <c r="D135" s="19"/>
      <c r="E135" s="19"/>
      <c r="F135" s="19"/>
      <c r="G135" s="19"/>
      <c r="H135" s="19"/>
    </row>
    <row r="136" spans="1:8" s="6" customFormat="1" ht="20.100000000000001" customHeight="1">
      <c r="B136" s="30" t="s">
        <v>62</v>
      </c>
      <c r="C136" s="31"/>
      <c r="D136" s="32"/>
      <c r="E136" s="33"/>
      <c r="F136" s="34"/>
      <c r="G136" s="34"/>
      <c r="H136" s="35">
        <f>SUM(H75:H135)</f>
        <v>20000</v>
      </c>
    </row>
    <row r="137" spans="1:8" s="1" customFormat="1" ht="15.75">
      <c r="B137" s="8" t="s">
        <v>1</v>
      </c>
    </row>
    <row r="138" spans="1:8" s="1" customFormat="1" ht="15.75">
      <c r="B138" s="9" t="s">
        <v>3</v>
      </c>
    </row>
    <row r="139" spans="1:8" s="2" customFormat="1" ht="12.75">
      <c r="B139" s="10" t="s">
        <v>4</v>
      </c>
    </row>
    <row r="140" spans="1:8" s="3" customFormat="1" ht="12">
      <c r="H140" s="11" t="s">
        <v>63</v>
      </c>
    </row>
    <row r="141" spans="1:8" s="4" customFormat="1" ht="27.4" customHeight="1">
      <c r="B141" s="12" t="s">
        <v>6</v>
      </c>
      <c r="C141" s="12" t="s">
        <v>7</v>
      </c>
      <c r="D141" s="12" t="s">
        <v>8</v>
      </c>
      <c r="E141" s="12" t="s">
        <v>9</v>
      </c>
      <c r="F141" s="12" t="s">
        <v>10</v>
      </c>
      <c r="G141" s="12" t="s">
        <v>11</v>
      </c>
      <c r="H141" s="13" t="s">
        <v>12</v>
      </c>
    </row>
    <row r="142" spans="1:8" s="4" customFormat="1" ht="24" customHeight="1">
      <c r="A142" s="4">
        <v>885</v>
      </c>
      <c r="B142" s="20"/>
      <c r="C142" s="15" t="s">
        <v>64</v>
      </c>
      <c r="D142" s="15" t="s">
        <v>65</v>
      </c>
      <c r="E142" s="22"/>
      <c r="F142" s="23"/>
      <c r="G142" s="21"/>
      <c r="H142" s="21"/>
    </row>
    <row r="143" spans="1:8" s="4" customFormat="1" ht="12" customHeight="1">
      <c r="B143" s="18"/>
      <c r="C143" s="19"/>
      <c r="D143" s="19"/>
      <c r="E143" s="19"/>
      <c r="F143" s="19"/>
      <c r="G143" s="19"/>
      <c r="H143" s="19"/>
    </row>
    <row r="144" spans="1:8" s="5" customFormat="1" ht="3.2" customHeight="1">
      <c r="B144" s="25"/>
      <c r="C144" s="26"/>
      <c r="D144" s="27"/>
      <c r="E144" s="26"/>
      <c r="F144" s="26"/>
      <c r="G144" s="26"/>
      <c r="H144" s="26"/>
    </row>
    <row r="145" spans="1:8" s="4" customFormat="1" ht="12" customHeight="1">
      <c r="B145" s="18"/>
      <c r="C145" s="19"/>
      <c r="D145" s="19"/>
      <c r="E145" s="19"/>
      <c r="F145" s="19"/>
      <c r="G145" s="19"/>
      <c r="H145" s="19"/>
    </row>
    <row r="146" spans="1:8" s="4" customFormat="1" ht="12" customHeight="1">
      <c r="A146" s="4">
        <v>923</v>
      </c>
      <c r="B146" s="20" t="s">
        <v>66</v>
      </c>
      <c r="C146" s="15" t="s">
        <v>67</v>
      </c>
      <c r="D146" s="15" t="s">
        <v>68</v>
      </c>
      <c r="E146" s="22" t="s">
        <v>69</v>
      </c>
      <c r="F146" s="23">
        <v>1000</v>
      </c>
      <c r="G146" s="24">
        <v>0</v>
      </c>
      <c r="H146" s="21">
        <f>IF(E146 = CHAR(37), F146*G146/100,F146*G146)</f>
        <v>0</v>
      </c>
    </row>
    <row r="147" spans="1:8" s="4" customFormat="1" ht="12" customHeight="1">
      <c r="B147" s="18"/>
      <c r="C147" s="19"/>
      <c r="D147" s="19"/>
      <c r="E147" s="19"/>
      <c r="F147" s="19"/>
      <c r="G147" s="19"/>
      <c r="H147" s="19"/>
    </row>
    <row r="148" spans="1:8" s="5" customFormat="1" ht="3.2" customHeight="1">
      <c r="B148" s="25"/>
      <c r="C148" s="26"/>
      <c r="D148" s="27"/>
      <c r="E148" s="26"/>
      <c r="F148" s="26"/>
      <c r="G148" s="26"/>
      <c r="H148" s="26"/>
    </row>
    <row r="149" spans="1:8" s="4" customFormat="1" ht="12" customHeight="1">
      <c r="B149" s="18"/>
      <c r="C149" s="19"/>
      <c r="D149" s="19"/>
      <c r="E149" s="19"/>
      <c r="F149" s="19"/>
      <c r="G149" s="19"/>
      <c r="H149" s="19"/>
    </row>
    <row r="150" spans="1:8" s="4" customFormat="1" ht="48" customHeight="1">
      <c r="A150" s="4">
        <v>1088</v>
      </c>
      <c r="B150" s="20" t="s">
        <v>70</v>
      </c>
      <c r="C150" s="15" t="s">
        <v>71</v>
      </c>
      <c r="D150" s="15" t="s">
        <v>72</v>
      </c>
      <c r="E150" s="22" t="s">
        <v>69</v>
      </c>
      <c r="F150" s="23">
        <v>1000</v>
      </c>
      <c r="G150" s="24">
        <v>0</v>
      </c>
      <c r="H150" s="21">
        <f>IF(E150 = CHAR(37), F150*G150/100,F150*G150)</f>
        <v>0</v>
      </c>
    </row>
    <row r="151" spans="1:8" s="4" customFormat="1" ht="12" customHeight="1">
      <c r="B151" s="18"/>
      <c r="C151" s="19"/>
      <c r="D151" s="19"/>
      <c r="E151" s="19"/>
      <c r="F151" s="19"/>
      <c r="G151" s="19"/>
      <c r="H151" s="19"/>
    </row>
    <row r="152" spans="1:8" s="5" customFormat="1" ht="3.2" customHeight="1">
      <c r="B152" s="25"/>
      <c r="C152" s="26"/>
      <c r="D152" s="27"/>
      <c r="E152" s="26"/>
      <c r="F152" s="26"/>
      <c r="G152" s="26"/>
      <c r="H152" s="26"/>
    </row>
    <row r="153" spans="1:8" s="4" customFormat="1" ht="12" customHeight="1">
      <c r="B153" s="18"/>
      <c r="C153" s="19"/>
      <c r="D153" s="19"/>
      <c r="E153" s="19"/>
      <c r="F153" s="19"/>
      <c r="G153" s="19"/>
      <c r="H153" s="19"/>
    </row>
    <row r="154" spans="1:8" s="4" customFormat="1" ht="36" customHeight="1">
      <c r="A154" s="4">
        <v>887</v>
      </c>
      <c r="B154" s="20" t="s">
        <v>73</v>
      </c>
      <c r="C154" s="15" t="s">
        <v>74</v>
      </c>
      <c r="D154" s="15" t="s">
        <v>75</v>
      </c>
      <c r="E154" s="22" t="s">
        <v>76</v>
      </c>
      <c r="F154" s="23">
        <v>4</v>
      </c>
      <c r="G154" s="24">
        <v>0</v>
      </c>
      <c r="H154" s="21">
        <f>IF(E154 = CHAR(37), F154*G154/100,F154*G154)</f>
        <v>0</v>
      </c>
    </row>
    <row r="155" spans="1:8" s="4" customFormat="1" ht="12" customHeight="1">
      <c r="B155" s="18"/>
      <c r="C155" s="19"/>
      <c r="D155" s="19"/>
      <c r="E155" s="19"/>
      <c r="F155" s="19"/>
      <c r="G155" s="19"/>
      <c r="H155" s="19"/>
    </row>
    <row r="156" spans="1:8" s="5" customFormat="1" ht="3.2" customHeight="1">
      <c r="B156" s="25"/>
      <c r="C156" s="26"/>
      <c r="D156" s="27"/>
      <c r="E156" s="26"/>
      <c r="F156" s="26"/>
      <c r="G156" s="26"/>
      <c r="H156" s="26"/>
    </row>
    <row r="157" spans="1:8" s="4" customFormat="1" ht="12" customHeight="1">
      <c r="B157" s="18"/>
      <c r="C157" s="19"/>
      <c r="D157" s="19"/>
      <c r="E157" s="19"/>
      <c r="F157" s="19"/>
      <c r="G157" s="19"/>
      <c r="H157" s="19"/>
    </row>
    <row r="158" spans="1:8" s="4" customFormat="1" ht="36" customHeight="1">
      <c r="A158" s="4">
        <v>888</v>
      </c>
      <c r="B158" s="20" t="s">
        <v>77</v>
      </c>
      <c r="C158" s="15" t="s">
        <v>78</v>
      </c>
      <c r="D158" s="15" t="s">
        <v>79</v>
      </c>
      <c r="E158" s="22" t="s">
        <v>76</v>
      </c>
      <c r="F158" s="23">
        <v>2</v>
      </c>
      <c r="G158" s="24">
        <v>0</v>
      </c>
      <c r="H158" s="21">
        <f>IF(E158 = CHAR(37), F158*G158/100,F158*G158)</f>
        <v>0</v>
      </c>
    </row>
    <row r="159" spans="1:8" s="4" customFormat="1" ht="12" customHeight="1">
      <c r="B159" s="18"/>
      <c r="C159" s="19"/>
      <c r="D159" s="19"/>
      <c r="E159" s="19"/>
      <c r="F159" s="19"/>
      <c r="G159" s="19"/>
      <c r="H159" s="19"/>
    </row>
    <row r="160" spans="1:8" s="5" customFormat="1" ht="3.2" customHeight="1">
      <c r="B160" s="25"/>
      <c r="C160" s="26"/>
      <c r="D160" s="27"/>
      <c r="E160" s="26"/>
      <c r="F160" s="26"/>
      <c r="G160" s="26"/>
      <c r="H160" s="26"/>
    </row>
    <row r="161" spans="1:8" s="4" customFormat="1" ht="12" customHeight="1">
      <c r="B161" s="18"/>
      <c r="C161" s="19"/>
      <c r="D161" s="19"/>
      <c r="E161" s="19"/>
      <c r="F161" s="19"/>
      <c r="G161" s="19"/>
      <c r="H161" s="19"/>
    </row>
    <row r="162" spans="1:8" s="4" customFormat="1" ht="36" customHeight="1">
      <c r="A162" s="4">
        <v>889</v>
      </c>
      <c r="B162" s="20" t="s">
        <v>80</v>
      </c>
      <c r="C162" s="15" t="s">
        <v>81</v>
      </c>
      <c r="D162" s="15" t="s">
        <v>82</v>
      </c>
      <c r="E162" s="22" t="s">
        <v>76</v>
      </c>
      <c r="F162" s="23">
        <v>1</v>
      </c>
      <c r="G162" s="24">
        <v>0</v>
      </c>
      <c r="H162" s="21">
        <f>IF(E162 = CHAR(37), F162*G162/100,F162*G162)</f>
        <v>0</v>
      </c>
    </row>
    <row r="163" spans="1:8" s="4" customFormat="1" ht="12" customHeight="1">
      <c r="B163" s="18"/>
      <c r="C163" s="19"/>
      <c r="D163" s="19"/>
      <c r="E163" s="19"/>
      <c r="F163" s="19"/>
      <c r="G163" s="19"/>
      <c r="H163" s="19"/>
    </row>
    <row r="164" spans="1:8" s="5" customFormat="1" ht="3.2" customHeight="1">
      <c r="B164" s="25"/>
      <c r="C164" s="26"/>
      <c r="D164" s="27"/>
      <c r="E164" s="26"/>
      <c r="F164" s="26"/>
      <c r="G164" s="26"/>
      <c r="H164" s="26"/>
    </row>
    <row r="165" spans="1:8" s="4" customFormat="1" ht="12" customHeight="1">
      <c r="B165" s="18"/>
      <c r="C165" s="19"/>
      <c r="D165" s="19"/>
      <c r="E165" s="19"/>
      <c r="F165" s="19"/>
      <c r="G165" s="19"/>
      <c r="H165" s="19"/>
    </row>
    <row r="166" spans="1:8" s="4" customFormat="1" ht="48" customHeight="1">
      <c r="A166" s="4">
        <v>893</v>
      </c>
      <c r="B166" s="20" t="s">
        <v>83</v>
      </c>
      <c r="C166" s="15" t="s">
        <v>84</v>
      </c>
      <c r="D166" s="15" t="s">
        <v>85</v>
      </c>
      <c r="E166" s="22" t="s">
        <v>69</v>
      </c>
      <c r="F166" s="23">
        <v>1000</v>
      </c>
      <c r="G166" s="24">
        <v>0</v>
      </c>
      <c r="H166" s="21">
        <f>IF(E166 = CHAR(37), F166*G166/100,F166*G166)</f>
        <v>0</v>
      </c>
    </row>
    <row r="167" spans="1:8" s="4" customFormat="1" ht="12" customHeight="1">
      <c r="B167" s="18"/>
      <c r="C167" s="19"/>
      <c r="D167" s="19"/>
      <c r="E167" s="19"/>
      <c r="F167" s="19"/>
      <c r="G167" s="19"/>
      <c r="H167" s="19"/>
    </row>
    <row r="168" spans="1:8" s="5" customFormat="1" ht="3.2" customHeight="1">
      <c r="B168" s="25"/>
      <c r="C168" s="26"/>
      <c r="D168" s="27"/>
      <c r="E168" s="26"/>
      <c r="F168" s="26"/>
      <c r="G168" s="26"/>
      <c r="H168" s="26"/>
    </row>
    <row r="169" spans="1:8" s="4" customFormat="1" ht="12" customHeight="1">
      <c r="B169" s="18"/>
      <c r="C169" s="19"/>
      <c r="D169" s="19"/>
      <c r="E169" s="19"/>
      <c r="F169" s="19"/>
      <c r="G169" s="19"/>
      <c r="H169" s="19"/>
    </row>
    <row r="170" spans="1:8" s="4" customFormat="1" ht="48" customHeight="1">
      <c r="A170" s="4">
        <v>1112</v>
      </c>
      <c r="B170" s="20" t="s">
        <v>86</v>
      </c>
      <c r="C170" s="15" t="s">
        <v>87</v>
      </c>
      <c r="D170" s="15" t="s">
        <v>88</v>
      </c>
      <c r="E170" s="22" t="s">
        <v>89</v>
      </c>
      <c r="F170" s="23">
        <v>15</v>
      </c>
      <c r="G170" s="24">
        <v>0</v>
      </c>
      <c r="H170" s="21">
        <f>IF(E170 = CHAR(37), F170*G170/100,F170*G170)</f>
        <v>0</v>
      </c>
    </row>
    <row r="171" spans="1:8" s="4" customFormat="1" ht="12" customHeight="1">
      <c r="B171" s="18"/>
      <c r="C171" s="19"/>
      <c r="D171" s="19"/>
      <c r="E171" s="19"/>
      <c r="F171" s="19"/>
      <c r="G171" s="19"/>
      <c r="H171" s="19"/>
    </row>
    <row r="172" spans="1:8" s="5" customFormat="1" ht="3.2" customHeight="1">
      <c r="B172" s="25"/>
      <c r="C172" s="26"/>
      <c r="D172" s="27"/>
      <c r="E172" s="26"/>
      <c r="F172" s="26"/>
      <c r="G172" s="26"/>
      <c r="H172" s="26"/>
    </row>
    <row r="173" spans="1:8" s="4" customFormat="1" ht="12" customHeight="1">
      <c r="B173" s="18"/>
      <c r="C173" s="19"/>
      <c r="D173" s="19"/>
      <c r="E173" s="19"/>
      <c r="F173" s="19"/>
      <c r="G173" s="19"/>
      <c r="H173" s="19"/>
    </row>
    <row r="174" spans="1:8" s="4" customFormat="1" ht="48" customHeight="1">
      <c r="A174" s="4">
        <v>1143</v>
      </c>
      <c r="B174" s="20" t="s">
        <v>90</v>
      </c>
      <c r="C174" s="15" t="s">
        <v>91</v>
      </c>
      <c r="D174" s="15" t="s">
        <v>92</v>
      </c>
      <c r="E174" s="22" t="s">
        <v>69</v>
      </c>
      <c r="F174" s="23">
        <v>10</v>
      </c>
      <c r="G174" s="24">
        <v>0</v>
      </c>
      <c r="H174" s="21">
        <f>IF(E174 = CHAR(37), F174*G174/100,F174*G174)</f>
        <v>0</v>
      </c>
    </row>
    <row r="175" spans="1:8" s="4" customFormat="1" ht="12" customHeight="1">
      <c r="B175" s="18"/>
      <c r="C175" s="19"/>
      <c r="D175" s="19"/>
      <c r="E175" s="19"/>
      <c r="F175" s="19"/>
      <c r="G175" s="19"/>
      <c r="H175" s="19"/>
    </row>
    <row r="176" spans="1:8" s="5" customFormat="1" ht="3.2" customHeight="1">
      <c r="B176" s="25"/>
      <c r="C176" s="26"/>
      <c r="D176" s="27"/>
      <c r="E176" s="26"/>
      <c r="F176" s="26"/>
      <c r="G176" s="26"/>
      <c r="H176" s="26"/>
    </row>
    <row r="177" spans="1:8" s="4" customFormat="1" ht="12" customHeight="1">
      <c r="B177" s="18"/>
      <c r="C177" s="19"/>
      <c r="D177" s="19"/>
      <c r="E177" s="19"/>
      <c r="F177" s="19"/>
      <c r="G177" s="19"/>
      <c r="H177" s="19"/>
    </row>
    <row r="178" spans="1:8" s="4" customFormat="1" ht="24" customHeight="1">
      <c r="A178" s="4">
        <v>895</v>
      </c>
      <c r="B178" s="20" t="s">
        <v>93</v>
      </c>
      <c r="C178" s="15" t="s">
        <v>94</v>
      </c>
      <c r="D178" s="15" t="s">
        <v>95</v>
      </c>
      <c r="E178" s="22" t="s">
        <v>76</v>
      </c>
      <c r="F178" s="23">
        <v>1</v>
      </c>
      <c r="G178" s="24">
        <v>0</v>
      </c>
      <c r="H178" s="21">
        <f>IF(E178 = CHAR(37), F178*G178/100,F178*G178)</f>
        <v>0</v>
      </c>
    </row>
    <row r="179" spans="1:8" s="4" customFormat="1" ht="12" customHeight="1">
      <c r="B179" s="18"/>
      <c r="C179" s="19"/>
      <c r="D179" s="19"/>
      <c r="E179" s="19"/>
      <c r="F179" s="19"/>
      <c r="G179" s="19"/>
      <c r="H179" s="19"/>
    </row>
    <row r="180" spans="1:8" s="5" customFormat="1" ht="3.75" customHeight="1">
      <c r="B180" s="25"/>
      <c r="C180" s="26"/>
      <c r="D180" s="37"/>
      <c r="E180" s="26"/>
      <c r="F180" s="26"/>
      <c r="G180" s="26"/>
      <c r="H180" s="26"/>
    </row>
    <row r="181" spans="1:8" s="4" customFormat="1" ht="12" customHeight="1">
      <c r="B181" s="18"/>
      <c r="C181" s="19"/>
      <c r="D181" s="19"/>
      <c r="E181" s="19"/>
      <c r="F181" s="19"/>
      <c r="G181" s="19"/>
      <c r="H181" s="19"/>
    </row>
    <row r="182" spans="1:8" s="4" customFormat="1" ht="12" customHeight="1">
      <c r="B182" s="28"/>
      <c r="C182" s="29"/>
      <c r="D182" s="29"/>
      <c r="E182" s="29"/>
      <c r="F182" s="29"/>
      <c r="G182" s="29"/>
      <c r="H182" s="29"/>
    </row>
    <row r="183" spans="1:8" s="4" customFormat="1" ht="12" customHeight="1">
      <c r="B183" s="18"/>
      <c r="C183" s="19"/>
      <c r="D183" s="19"/>
      <c r="E183" s="19"/>
      <c r="F183" s="19"/>
      <c r="G183" s="19"/>
      <c r="H183" s="19"/>
    </row>
    <row r="184" spans="1:8" s="4" customFormat="1" ht="12" customHeight="1">
      <c r="B184" s="28"/>
      <c r="C184" s="29"/>
      <c r="D184" s="29"/>
      <c r="E184" s="29"/>
      <c r="F184" s="29"/>
      <c r="G184" s="29"/>
      <c r="H184" s="29"/>
    </row>
    <row r="185" spans="1:8" s="4" customFormat="1" ht="12" customHeight="1">
      <c r="B185" s="18"/>
      <c r="C185" s="19"/>
      <c r="D185" s="19"/>
      <c r="E185" s="19"/>
      <c r="F185" s="19"/>
      <c r="G185" s="19"/>
      <c r="H185" s="19"/>
    </row>
    <row r="186" spans="1:8" s="4" customFormat="1" ht="12" customHeight="1">
      <c r="B186" s="28"/>
      <c r="C186" s="29"/>
      <c r="D186" s="29"/>
      <c r="E186" s="29"/>
      <c r="F186" s="29"/>
      <c r="G186" s="29"/>
      <c r="H186" s="29"/>
    </row>
    <row r="187" spans="1:8" s="4" customFormat="1" ht="12" customHeight="1">
      <c r="B187" s="18"/>
      <c r="C187" s="19"/>
      <c r="D187" s="19"/>
      <c r="E187" s="19"/>
      <c r="F187" s="19"/>
      <c r="G187" s="19"/>
      <c r="H187" s="19"/>
    </row>
    <row r="188" spans="1:8" s="4" customFormat="1" ht="12" customHeight="1">
      <c r="B188" s="28"/>
      <c r="C188" s="29"/>
      <c r="D188" s="29"/>
      <c r="E188" s="29"/>
      <c r="F188" s="29"/>
      <c r="G188" s="29"/>
      <c r="H188" s="29"/>
    </row>
    <row r="189" spans="1:8" s="4" customFormat="1" ht="12" customHeight="1">
      <c r="B189" s="18"/>
      <c r="C189" s="19"/>
      <c r="D189" s="19"/>
      <c r="E189" s="19"/>
      <c r="F189" s="19"/>
      <c r="G189" s="19"/>
      <c r="H189" s="19"/>
    </row>
    <row r="190" spans="1:8" s="4" customFormat="1" ht="12" customHeight="1">
      <c r="B190" s="28"/>
      <c r="C190" s="29"/>
      <c r="D190" s="29"/>
      <c r="E190" s="29"/>
      <c r="F190" s="29"/>
      <c r="G190" s="29"/>
      <c r="H190" s="29"/>
    </row>
    <row r="191" spans="1:8" s="4" customFormat="1" ht="12" customHeight="1">
      <c r="B191" s="18"/>
      <c r="C191" s="19"/>
      <c r="D191" s="19"/>
      <c r="E191" s="19"/>
      <c r="F191" s="19"/>
      <c r="G191" s="19"/>
      <c r="H191" s="19"/>
    </row>
    <row r="192" spans="1:8" s="4" customFormat="1" ht="12" customHeight="1">
      <c r="B192" s="28"/>
      <c r="C192" s="29"/>
      <c r="D192" s="29"/>
      <c r="E192" s="29"/>
      <c r="F192" s="29"/>
      <c r="G192" s="29"/>
      <c r="H192" s="29"/>
    </row>
    <row r="193" spans="2:8" s="4" customFormat="1" ht="12" customHeight="1">
      <c r="B193" s="18"/>
      <c r="C193" s="19"/>
      <c r="D193" s="19"/>
      <c r="E193" s="19"/>
      <c r="F193" s="19"/>
      <c r="G193" s="19"/>
      <c r="H193" s="19"/>
    </row>
    <row r="194" spans="2:8" s="6" customFormat="1" ht="20.100000000000001" customHeight="1">
      <c r="B194" s="30" t="s">
        <v>62</v>
      </c>
      <c r="C194" s="31"/>
      <c r="D194" s="32"/>
      <c r="E194" s="33"/>
      <c r="F194" s="34"/>
      <c r="G194" s="34"/>
      <c r="H194" s="35">
        <f>SUM(H142:H193)</f>
        <v>0</v>
      </c>
    </row>
    <row r="195" spans="2:8" s="1" customFormat="1" ht="15.75">
      <c r="B195" s="8" t="s">
        <v>1</v>
      </c>
    </row>
    <row r="196" spans="2:8" s="1" customFormat="1" ht="15.75">
      <c r="B196" s="9" t="s">
        <v>3</v>
      </c>
    </row>
    <row r="197" spans="2:8" s="2" customFormat="1" ht="12.75">
      <c r="B197" s="10" t="s">
        <v>4</v>
      </c>
    </row>
    <row r="198" spans="2:8" s="3" customFormat="1" ht="12">
      <c r="D198" s="38" t="s">
        <v>96</v>
      </c>
    </row>
    <row r="199" spans="2:8" s="4" customFormat="1" ht="14.25" customHeight="1">
      <c r="B199" s="39" t="s">
        <v>97</v>
      </c>
      <c r="C199" s="39" t="s">
        <v>98</v>
      </c>
      <c r="D199" s="39" t="s">
        <v>8</v>
      </c>
      <c r="E199" s="39"/>
      <c r="F199" s="39"/>
      <c r="G199" s="39"/>
      <c r="H199" s="39" t="s">
        <v>12</v>
      </c>
    </row>
    <row r="200" spans="2:8" s="4" customFormat="1" ht="12" customHeight="1">
      <c r="B200" s="40"/>
      <c r="C200" s="41" t="s">
        <v>99</v>
      </c>
      <c r="D200" s="42" t="s">
        <v>5</v>
      </c>
      <c r="E200" s="40"/>
      <c r="F200" s="40"/>
      <c r="G200" s="40"/>
      <c r="H200" s="43">
        <f>H136</f>
        <v>20000</v>
      </c>
    </row>
    <row r="201" spans="2:8" s="4" customFormat="1" ht="12" customHeight="1">
      <c r="C201" s="44"/>
      <c r="D201" s="44"/>
      <c r="E201" s="44"/>
      <c r="F201" s="44"/>
      <c r="G201" s="44"/>
      <c r="H201" s="44"/>
    </row>
    <row r="202" spans="2:8" s="4" customFormat="1" ht="12" customHeight="1">
      <c r="B202" s="40"/>
      <c r="C202" s="41" t="s">
        <v>100</v>
      </c>
      <c r="D202" s="42" t="s">
        <v>63</v>
      </c>
      <c r="E202" s="40"/>
      <c r="F202" s="40"/>
      <c r="G202" s="40"/>
      <c r="H202" s="43">
        <f>H194</f>
        <v>0</v>
      </c>
    </row>
    <row r="203" spans="2:8" s="4" customFormat="1" ht="12" customHeight="1">
      <c r="C203" s="44"/>
      <c r="D203" s="44"/>
      <c r="E203" s="44"/>
      <c r="F203" s="44"/>
      <c r="G203" s="44"/>
      <c r="H203" s="44"/>
    </row>
    <row r="204" spans="2:8" s="6" customFormat="1" ht="20.100000000000001" customHeight="1">
      <c r="B204" s="45"/>
      <c r="C204" s="46" t="s">
        <v>101</v>
      </c>
      <c r="D204" s="47" t="s">
        <v>101</v>
      </c>
      <c r="E204" s="45"/>
      <c r="F204" s="45"/>
      <c r="G204" s="45"/>
      <c r="H204" s="48">
        <f>SUM(H200:H203)</f>
        <v>20000</v>
      </c>
    </row>
    <row r="205" spans="2:8" s="4" customFormat="1" ht="12" customHeight="1"/>
    <row r="206" spans="2:8" s="4" customFormat="1" ht="12" customHeight="1"/>
    <row r="207" spans="2:8" s="4" customFormat="1" ht="12" customHeight="1"/>
    <row r="208" spans="2:8" s="4" customFormat="1" ht="12" customHeight="1"/>
    <row r="209" s="4" customFormat="1" ht="12" customHeight="1"/>
    <row r="210" s="4" customFormat="1" ht="12" customHeight="1"/>
    <row r="211" s="4" customFormat="1" ht="12" customHeight="1"/>
    <row r="212" s="4" customFormat="1" ht="12" customHeight="1"/>
    <row r="213" s="4" customFormat="1" ht="12" customHeight="1"/>
    <row r="214" s="4" customFormat="1" ht="12" customHeight="1"/>
    <row r="215" s="4" customFormat="1" ht="12" customHeight="1"/>
    <row r="216" s="4" customFormat="1" ht="12" customHeight="1"/>
    <row r="217" s="4" customFormat="1" ht="12" customHeight="1"/>
    <row r="218" s="4" customFormat="1" ht="12" customHeight="1"/>
    <row r="219" s="4" customFormat="1" ht="12" customHeight="1"/>
    <row r="220" s="4" customFormat="1" ht="12" customHeight="1"/>
    <row r="221" s="4" customFormat="1" ht="12" customHeight="1"/>
    <row r="222" s="4" customFormat="1" ht="12" customHeight="1"/>
    <row r="223" s="4" customFormat="1" ht="12" customHeight="1"/>
    <row r="224" s="4" customFormat="1" ht="12" customHeight="1"/>
    <row r="225" s="4" customFormat="1" ht="12" customHeight="1"/>
    <row r="226" s="4" customFormat="1" ht="12" customHeight="1"/>
    <row r="227" s="4" customFormat="1" ht="12" customHeight="1"/>
    <row r="228" s="4" customFormat="1" ht="12" customHeight="1"/>
    <row r="229" s="4" customFormat="1" ht="12" customHeight="1"/>
    <row r="230" s="4" customFormat="1" ht="12" customHeight="1"/>
    <row r="231" s="4" customFormat="1" ht="12" customHeight="1"/>
    <row r="232" s="4" customFormat="1" ht="12" customHeight="1"/>
    <row r="233" s="4" customFormat="1" ht="12" customHeight="1"/>
    <row r="234" s="4" customFormat="1" ht="12" customHeight="1"/>
    <row r="235" s="4" customFormat="1" ht="12" customHeight="1"/>
    <row r="236" s="4" customFormat="1" ht="12" customHeight="1"/>
    <row r="237" s="4" customFormat="1" ht="12" customHeight="1"/>
    <row r="238" s="4" customFormat="1" ht="12" customHeight="1"/>
    <row r="239" s="4" customFormat="1" ht="12" customHeight="1"/>
    <row r="240" s="4" customFormat="1" ht="12" customHeight="1"/>
    <row r="241" s="4" customFormat="1" ht="12" customHeight="1"/>
    <row r="242" s="4" customFormat="1" ht="12" customHeight="1"/>
    <row r="243" s="4" customFormat="1" ht="12" customHeight="1"/>
    <row r="244" s="4" customFormat="1" ht="12" customHeight="1"/>
    <row r="245" s="4" customFormat="1" ht="12" customHeight="1"/>
    <row r="246" s="4" customFormat="1" ht="12" customHeight="1"/>
    <row r="247" s="4" customFormat="1" ht="12" customHeight="1"/>
    <row r="248" s="4" customFormat="1" ht="12" customHeight="1"/>
    <row r="249" s="4" customFormat="1" ht="12" customHeight="1"/>
    <row r="250" s="4" customFormat="1" ht="12" customHeight="1"/>
    <row r="251" s="4" customFormat="1" ht="12" customHeight="1"/>
    <row r="252" s="4" customFormat="1" ht="12" customHeight="1"/>
    <row r="253" s="4" customFormat="1" ht="12" customHeight="1"/>
    <row r="254" s="4" customFormat="1" ht="12" customHeight="1"/>
    <row r="255" s="4" customFormat="1" ht="12" customHeight="1"/>
    <row r="256" s="4" customFormat="1" ht="12" customHeight="1"/>
    <row r="257" s="4" customFormat="1" ht="12" customHeight="1"/>
    <row r="258" s="4" customFormat="1" ht="12" customHeight="1"/>
    <row r="259" s="4" customFormat="1" ht="12" customHeight="1"/>
    <row r="260" s="4" customFormat="1" ht="12" customHeight="1"/>
    <row r="261" s="4" customFormat="1" ht="12" customHeight="1"/>
    <row r="262" s="4" customFormat="1" ht="12" customHeight="1"/>
    <row r="263" s="4" customFormat="1" ht="12" customHeight="1"/>
  </sheetData>
  <pageMargins left="0.59027779999999996" right="0.27569440000000001" top="0.39374999999999999" bottom="0.59027779999999996" header="0.3" footer="0.3"/>
  <pageSetup paperSize="9" orientation="portrait"/>
  <rowBreaks count="4" manualBreakCount="4">
    <brk id="69" man="1"/>
    <brk id="136" man="1"/>
    <brk id="194" man="1"/>
    <brk id="263" man="1"/>
  </row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showGridLines="0" topLeftCell="B1" workbookViewId="0">
      <selection activeCell="B2" sqref="B2"/>
    </sheetView>
  </sheetViews>
  <sheetFormatPr defaultRowHeight="15"/>
  <cols>
    <col min="1" max="1" width="5.42578125" style="7" hidden="1" customWidth="1"/>
    <col min="2" max="2" width="5.42578125" style="7" customWidth="1"/>
    <col min="3" max="3" width="11.28515625" style="7" customWidth="1"/>
    <col min="4" max="4" width="61" style="7" customWidth="1"/>
    <col min="5" max="7" width="5.42578125" style="7" customWidth="1"/>
    <col min="8" max="8" width="14" style="7" customWidth="1"/>
    <col min="9" max="16384" width="9.140625" style="7"/>
  </cols>
  <sheetData>
    <row r="1" spans="1:8" s="1" customFormat="1" ht="15.75">
      <c r="A1" s="1" t="s">
        <v>0</v>
      </c>
      <c r="B1" s="8" t="s">
        <v>1</v>
      </c>
    </row>
    <row r="2" spans="1:8" s="1" customFormat="1" ht="15.75">
      <c r="B2" s="9" t="s">
        <v>3</v>
      </c>
    </row>
    <row r="3" spans="1:8" s="3" customFormat="1" ht="12">
      <c r="D3" s="38" t="s">
        <v>102</v>
      </c>
    </row>
    <row r="4" spans="1:8" s="4" customFormat="1" ht="14.25" customHeight="1">
      <c r="B4" s="39" t="s">
        <v>97</v>
      </c>
      <c r="C4" s="39" t="s">
        <v>103</v>
      </c>
      <c r="D4" s="39" t="s">
        <v>8</v>
      </c>
      <c r="E4" s="39"/>
      <c r="F4" s="39"/>
      <c r="G4" s="39"/>
      <c r="H4" s="39" t="s">
        <v>12</v>
      </c>
    </row>
    <row r="5" spans="1:8" s="4" customFormat="1" ht="12" customHeight="1">
      <c r="B5" s="40"/>
      <c r="C5" s="41" t="s">
        <v>100</v>
      </c>
      <c r="D5" s="42" t="s">
        <v>4</v>
      </c>
      <c r="E5" s="40"/>
      <c r="F5" s="40"/>
      <c r="G5" s="40"/>
      <c r="H5" s="43">
        <f>Schedule!H204</f>
        <v>20000</v>
      </c>
    </row>
    <row r="6" spans="1:8" s="4" customFormat="1" ht="12" customHeight="1">
      <c r="C6" s="44"/>
      <c r="D6" s="44"/>
      <c r="E6" s="44"/>
      <c r="F6" s="44"/>
      <c r="G6" s="44"/>
      <c r="H6" s="44"/>
    </row>
    <row r="7" spans="1:8" s="4" customFormat="1" ht="12.6" customHeight="1">
      <c r="B7" s="40"/>
      <c r="C7" s="39"/>
      <c r="D7" s="42" t="s">
        <v>104</v>
      </c>
      <c r="E7" s="40"/>
      <c r="F7" s="40"/>
      <c r="G7" s="40"/>
      <c r="H7" s="49">
        <f>SUM(H5:H6)</f>
        <v>20000</v>
      </c>
    </row>
    <row r="8" spans="1:8" s="4" customFormat="1" ht="12" customHeight="1">
      <c r="C8" s="44"/>
      <c r="D8" s="44"/>
      <c r="E8" s="44"/>
      <c r="F8" s="44"/>
      <c r="G8" s="44"/>
      <c r="H8" s="44"/>
    </row>
    <row r="9" spans="1:8" s="4" customFormat="1" ht="12" customHeight="1">
      <c r="B9" s="40"/>
      <c r="C9" s="41" t="s">
        <v>105</v>
      </c>
      <c r="D9" s="42" t="s">
        <v>106</v>
      </c>
      <c r="E9" s="40"/>
      <c r="F9" s="40"/>
      <c r="G9" s="40"/>
      <c r="H9" s="43">
        <f>H7*5/100</f>
        <v>1000</v>
      </c>
    </row>
    <row r="10" spans="1:8" s="4" customFormat="1" ht="12.6" customHeight="1">
      <c r="B10" s="40"/>
      <c r="C10" s="39"/>
      <c r="D10" s="42" t="s">
        <v>104</v>
      </c>
      <c r="E10" s="40"/>
      <c r="F10" s="40"/>
      <c r="G10" s="40"/>
      <c r="H10" s="49">
        <f>SUM(H7:H9)</f>
        <v>21000</v>
      </c>
    </row>
    <row r="11" spans="1:8" s="4" customFormat="1" ht="12" customHeight="1">
      <c r="C11" s="44"/>
      <c r="D11" s="44"/>
      <c r="E11" s="44"/>
      <c r="F11" s="44"/>
      <c r="G11" s="44"/>
      <c r="H11" s="44"/>
    </row>
    <row r="12" spans="1:8" s="4" customFormat="1" ht="12" customHeight="1">
      <c r="B12" s="40"/>
      <c r="C12" s="41" t="s">
        <v>107</v>
      </c>
      <c r="D12" s="42" t="s">
        <v>108</v>
      </c>
      <c r="E12" s="40"/>
      <c r="F12" s="40"/>
      <c r="G12" s="40"/>
      <c r="H12" s="43">
        <f>H10*15/100</f>
        <v>3150</v>
      </c>
    </row>
    <row r="13" spans="1:8" s="6" customFormat="1" ht="20.100000000000001" customHeight="1">
      <c r="B13" s="45"/>
      <c r="C13" s="46" t="s">
        <v>109</v>
      </c>
      <c r="D13" s="47" t="s">
        <v>109</v>
      </c>
      <c r="E13" s="45"/>
      <c r="F13" s="45"/>
      <c r="G13" s="45"/>
      <c r="H13" s="48">
        <f>SUM(H10:H12)</f>
        <v>24150</v>
      </c>
    </row>
    <row r="14" spans="1:8" s="4" customFormat="1" ht="12" customHeight="1"/>
    <row r="15" spans="1:8" s="4" customFormat="1" ht="12" customHeight="1"/>
    <row r="16" spans="1:8" s="4" customFormat="1" ht="12" customHeight="1"/>
    <row r="17" s="4" customFormat="1" ht="12" customHeight="1"/>
    <row r="18" s="4" customFormat="1" ht="12" customHeight="1"/>
    <row r="19" s="4" customFormat="1" ht="12" customHeight="1"/>
    <row r="20" s="4" customFormat="1" ht="12" customHeight="1"/>
    <row r="21" s="4" customFormat="1" ht="12" customHeight="1"/>
    <row r="22" s="4" customFormat="1" ht="12" customHeight="1"/>
    <row r="23" s="4" customFormat="1" ht="12" customHeight="1"/>
    <row r="24" s="4" customFormat="1" ht="12" customHeight="1"/>
    <row r="25" s="4" customFormat="1" ht="12" customHeight="1"/>
    <row r="26" s="4" customFormat="1" ht="12" customHeight="1"/>
    <row r="27" s="4" customFormat="1" ht="12" customHeight="1"/>
    <row r="28" s="4" customFormat="1" ht="12" customHeight="1"/>
    <row r="29" s="4" customFormat="1" ht="12" customHeight="1"/>
    <row r="30" s="4" customFormat="1" ht="12" customHeight="1"/>
    <row r="31" s="4" customFormat="1" ht="12" customHeight="1"/>
    <row r="32" s="4" customFormat="1" ht="12" customHeight="1"/>
    <row r="33" s="4" customFormat="1" ht="12" customHeight="1"/>
    <row r="34" s="4" customFormat="1" ht="12" customHeight="1"/>
    <row r="35" s="4" customFormat="1" ht="12" customHeight="1"/>
    <row r="36" s="4" customFormat="1" ht="12" customHeight="1"/>
    <row r="37" s="4" customFormat="1" ht="12" customHeight="1"/>
    <row r="38" s="4" customFormat="1" ht="12" customHeight="1"/>
    <row r="39" s="4" customFormat="1" ht="12" customHeight="1"/>
    <row r="40" s="4" customFormat="1" ht="12" customHeight="1"/>
    <row r="41" s="4" customFormat="1" ht="12" customHeight="1"/>
    <row r="42" s="4" customFormat="1" ht="12" customHeight="1"/>
    <row r="43" s="4" customFormat="1" ht="12" customHeight="1"/>
    <row r="44" s="4" customFormat="1" ht="12" customHeight="1"/>
    <row r="45" s="4" customFormat="1" ht="12" customHeight="1"/>
    <row r="46" s="4" customFormat="1" ht="12" customHeight="1"/>
    <row r="47" s="4" customFormat="1" ht="12" customHeight="1"/>
    <row r="48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</sheetData>
  <pageMargins left="0.59027779999999996" right="0.27569440000000001" top="0.39374999999999999" bottom="0.59027779999999996" header="0.3" footer="0.3"/>
  <pageSetup paperSize="9" orientation="portrait"/>
  <rowBreaks count="1" manualBreakCount="1">
    <brk id="6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"/>
  <sheetViews>
    <sheetView showGridLines="0" topLeftCell="B1" workbookViewId="0">
      <selection activeCell="B2" sqref="B2"/>
    </sheetView>
  </sheetViews>
  <sheetFormatPr defaultRowHeight="15"/>
  <cols>
    <col min="1" max="1" width="5.42578125" style="7" hidden="1" customWidth="1"/>
    <col min="2" max="2" width="5.42578125" style="7" customWidth="1"/>
    <col min="3" max="3" width="11.28515625" style="7" customWidth="1"/>
    <col min="4" max="4" width="61" style="7" customWidth="1"/>
    <col min="5" max="7" width="5.42578125" style="7" customWidth="1"/>
    <col min="8" max="8" width="14" style="7" customWidth="1"/>
    <col min="9" max="16384" width="9.140625" style="7"/>
  </cols>
  <sheetData>
    <row r="1" spans="1:8" s="3" customFormat="1" ht="12">
      <c r="A1" s="3" t="s">
        <v>0</v>
      </c>
      <c r="D1" s="38" t="s">
        <v>110</v>
      </c>
    </row>
    <row r="2" spans="1:8" s="4" customFormat="1" ht="14.25" customHeight="1">
      <c r="B2" s="39" t="s">
        <v>97</v>
      </c>
      <c r="C2" s="39" t="s">
        <v>111</v>
      </c>
      <c r="D2" s="39" t="s">
        <v>8</v>
      </c>
      <c r="E2" s="39"/>
      <c r="F2" s="39"/>
      <c r="G2" s="39"/>
      <c r="H2" s="39" t="s">
        <v>12</v>
      </c>
    </row>
    <row r="3" spans="1:8" s="4" customFormat="1" ht="12" customHeight="1">
      <c r="B3" s="40"/>
      <c r="C3" s="41" t="s">
        <v>99</v>
      </c>
      <c r="D3" s="42" t="s">
        <v>112</v>
      </c>
      <c r="E3" s="40"/>
      <c r="F3" s="40"/>
      <c r="G3" s="40"/>
      <c r="H3" s="43">
        <f>'Summary Of Schedules'!H13</f>
        <v>24150</v>
      </c>
    </row>
    <row r="4" spans="1:8" s="4" customFormat="1" ht="12" customHeight="1">
      <c r="C4" s="44"/>
      <c r="D4" s="44"/>
      <c r="E4" s="44"/>
      <c r="F4" s="44"/>
      <c r="G4" s="44"/>
      <c r="H4" s="44"/>
    </row>
    <row r="5" spans="1:8" s="4" customFormat="1" ht="12.6" customHeight="1">
      <c r="B5" s="40"/>
      <c r="C5" s="39"/>
      <c r="D5" s="42" t="s">
        <v>104</v>
      </c>
      <c r="E5" s="40"/>
      <c r="F5" s="40"/>
      <c r="G5" s="40"/>
      <c r="H5" s="49">
        <f>SUM(H3:H4)</f>
        <v>24150</v>
      </c>
    </row>
    <row r="6" spans="1:8" s="4" customFormat="1" ht="12" customHeight="1">
      <c r="C6" s="44"/>
      <c r="D6" s="44"/>
      <c r="E6" s="44"/>
      <c r="F6" s="44"/>
      <c r="G6" s="44"/>
      <c r="H6" s="44"/>
    </row>
    <row r="7" spans="1:8" s="4" customFormat="1" ht="12" customHeight="1">
      <c r="B7" s="40"/>
      <c r="C7" s="41" t="s">
        <v>99</v>
      </c>
      <c r="D7" s="42" t="s">
        <v>113</v>
      </c>
      <c r="E7" s="40"/>
      <c r="F7" s="40"/>
      <c r="G7" s="40"/>
      <c r="H7" s="43">
        <f>H5*5/100</f>
        <v>1207.5</v>
      </c>
    </row>
    <row r="8" spans="1:8" s="4" customFormat="1" ht="12.6" customHeight="1">
      <c r="B8" s="40"/>
      <c r="C8" s="39"/>
      <c r="D8" s="42" t="s">
        <v>104</v>
      </c>
      <c r="E8" s="40"/>
      <c r="F8" s="40"/>
      <c r="G8" s="40"/>
      <c r="H8" s="49">
        <f>SUM(H5:H7)</f>
        <v>25357.5</v>
      </c>
    </row>
    <row r="9" spans="1:8" s="4" customFormat="1" ht="12" customHeight="1">
      <c r="C9" s="44"/>
      <c r="D9" s="44"/>
      <c r="E9" s="44"/>
      <c r="F9" s="44"/>
      <c r="G9" s="44"/>
      <c r="H9" s="44"/>
    </row>
    <row r="10" spans="1:8" s="4" customFormat="1" ht="12" customHeight="1">
      <c r="B10" s="40"/>
      <c r="C10" s="41" t="s">
        <v>100</v>
      </c>
      <c r="D10" s="42" t="s">
        <v>108</v>
      </c>
      <c r="E10" s="40"/>
      <c r="F10" s="40"/>
      <c r="G10" s="40"/>
      <c r="H10" s="43">
        <f>H8*15/100</f>
        <v>3803.63</v>
      </c>
    </row>
    <row r="11" spans="1:8" s="6" customFormat="1" ht="20.100000000000001" customHeight="1">
      <c r="B11" s="45"/>
      <c r="C11" s="46" t="s">
        <v>109</v>
      </c>
      <c r="D11" s="47" t="s">
        <v>109</v>
      </c>
      <c r="E11" s="45"/>
      <c r="F11" s="45"/>
      <c r="G11" s="45"/>
      <c r="H11" s="48">
        <f>SUM(H8:H10)</f>
        <v>29161.13</v>
      </c>
    </row>
    <row r="12" spans="1:8" s="4" customFormat="1" ht="12" customHeight="1"/>
    <row r="13" spans="1:8" s="4" customFormat="1" ht="12" customHeight="1"/>
    <row r="14" spans="1:8" s="4" customFormat="1" ht="12" customHeight="1"/>
    <row r="15" spans="1:8" s="4" customFormat="1" ht="12" customHeight="1"/>
    <row r="16" spans="1:8" s="4" customFormat="1" ht="12" customHeight="1"/>
    <row r="17" s="4" customFormat="1" ht="12" customHeight="1"/>
    <row r="18" s="4" customFormat="1" ht="12" customHeight="1"/>
    <row r="19" s="4" customFormat="1" ht="12" customHeight="1"/>
    <row r="20" s="4" customFormat="1" ht="12" customHeight="1"/>
    <row r="21" s="4" customFormat="1" ht="12" customHeight="1"/>
    <row r="22" s="4" customFormat="1" ht="12" customHeight="1"/>
    <row r="23" s="4" customFormat="1" ht="12" customHeight="1"/>
    <row r="24" s="4" customFormat="1" ht="12" customHeight="1"/>
    <row r="25" s="4" customFormat="1" ht="12" customHeight="1"/>
    <row r="26" s="4" customFormat="1" ht="12" customHeight="1"/>
    <row r="27" s="4" customFormat="1" ht="12" customHeight="1"/>
    <row r="28" s="4" customFormat="1" ht="12" customHeight="1"/>
    <row r="29" s="4" customFormat="1" ht="12" customHeight="1"/>
    <row r="30" s="4" customFormat="1" ht="12" customHeight="1"/>
    <row r="31" s="4" customFormat="1" ht="12" customHeight="1"/>
    <row r="32" s="4" customFormat="1" ht="12" customHeight="1"/>
    <row r="33" s="4" customFormat="1" ht="12" customHeight="1"/>
    <row r="34" s="4" customFormat="1" ht="12" customHeight="1"/>
    <row r="35" s="4" customFormat="1" ht="12" customHeight="1"/>
    <row r="36" s="4" customFormat="1" ht="12" customHeight="1"/>
    <row r="37" s="4" customFormat="1" ht="12" customHeight="1"/>
    <row r="38" s="4" customFormat="1" ht="12" customHeight="1"/>
    <row r="39" s="4" customFormat="1" ht="12" customHeight="1"/>
    <row r="40" s="4" customFormat="1" ht="12" customHeight="1"/>
    <row r="41" s="4" customFormat="1" ht="12" customHeight="1"/>
    <row r="42" s="4" customFormat="1" ht="12" customHeight="1"/>
    <row r="43" s="4" customFormat="1" ht="12" customHeight="1"/>
    <row r="44" s="4" customFormat="1" ht="12" customHeight="1"/>
    <row r="45" s="4" customFormat="1" ht="12" customHeight="1"/>
    <row r="46" s="4" customFormat="1" ht="12" customHeight="1"/>
    <row r="47" s="4" customFormat="1" ht="12" customHeight="1"/>
    <row r="48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 ht="12" customHeight="1"/>
  </sheetData>
  <pageMargins left="0.59027779999999996" right="0.27569440000000001" top="0.39374999999999999" bottom="0.39374999999999999" header="0.3" footer="0.3"/>
  <pageSetup paperSize="9" orientation="portrait"/>
  <rowBreaks count="1" manualBreakCount="1">
    <brk id="7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7"/>
  <sheetViews>
    <sheetView workbookViewId="0"/>
  </sheetViews>
  <sheetFormatPr defaultRowHeight="15"/>
  <cols>
    <col min="2" max="2" width="9.140625" style="50"/>
    <col min="3" max="3" width="91.42578125" customWidth="1"/>
  </cols>
  <sheetData>
    <row r="2" spans="2:3">
      <c r="C2" s="51" t="s">
        <v>114</v>
      </c>
    </row>
    <row r="4" spans="2:3">
      <c r="B4" s="50" t="s">
        <v>115</v>
      </c>
      <c r="C4" t="s">
        <v>116</v>
      </c>
    </row>
    <row r="5" spans="2:3">
      <c r="C5" s="52" t="s">
        <v>117</v>
      </c>
    </row>
    <row r="6" spans="2:3">
      <c r="B6" s="50" t="s">
        <v>118</v>
      </c>
      <c r="C6" t="s">
        <v>119</v>
      </c>
    </row>
    <row r="7" spans="2:3">
      <c r="B7" s="50" t="s">
        <v>120</v>
      </c>
      <c r="C7" t="s">
        <v>121</v>
      </c>
    </row>
    <row r="8" spans="2:3">
      <c r="C8" t="str">
        <f ca="1">MID(CELL("filename"),1,FIND("]",CELL("filename")))</f>
        <v>C:\Users\13468634\Documents\Bill Project\Printouts\[19-Stock Fence.xlsx]</v>
      </c>
    </row>
    <row r="9" spans="2:3">
      <c r="B9" s="50" t="s">
        <v>122</v>
      </c>
      <c r="C9" t="s">
        <v>123</v>
      </c>
    </row>
    <row r="10" spans="2:3">
      <c r="B10" s="50" t="s">
        <v>124</v>
      </c>
      <c r="C10" t="s">
        <v>125</v>
      </c>
    </row>
    <row r="12" spans="2:3">
      <c r="C12" s="53" t="s">
        <v>126</v>
      </c>
    </row>
    <row r="13" spans="2:3">
      <c r="C13" t="s">
        <v>127</v>
      </c>
    </row>
    <row r="14" spans="2:3">
      <c r="C14" t="s">
        <v>128</v>
      </c>
    </row>
    <row r="16" spans="2:3">
      <c r="C16" t="s">
        <v>129</v>
      </c>
    </row>
    <row r="17" spans="3:3">
      <c r="C17" s="52" t="s">
        <v>130</v>
      </c>
    </row>
  </sheetData>
  <hyperlinks>
    <hyperlink ref="C5" r:id="rId1" xr:uid="{00000000-0004-0000-0300-000000000000}"/>
    <hyperlink ref="C17" r:id="rId2" xr:uid="{00000000-0004-0000-0300-000001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95BD6901090B4CAC9F7CAB13E72E5A" ma:contentTypeVersion="4" ma:contentTypeDescription="Create a new document." ma:contentTypeScope="" ma:versionID="fc4ecdcf4e0d099d0d53141367722ce1">
  <xsd:schema xmlns:xsd="http://www.w3.org/2001/XMLSchema" xmlns:xs="http://www.w3.org/2001/XMLSchema" xmlns:p="http://schemas.microsoft.com/office/2006/metadata/properties" xmlns:ns2="7f5825c2-4c8c-44f6-9981-37074e3675a5" targetNamespace="http://schemas.microsoft.com/office/2006/metadata/properties" ma:root="true" ma:fieldsID="6eb3f7eba0af26a5e7da8bdd58ee9048" ns2:_="">
    <xsd:import namespace="7f5825c2-4c8c-44f6-9981-37074e367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825c2-4c8c-44f6-9981-37074e367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374F20-BD1E-4E06-BDC7-E42312AD56A0}"/>
</file>

<file path=customXml/itemProps2.xml><?xml version="1.0" encoding="utf-8"?>
<ds:datastoreItem xmlns:ds="http://schemas.openxmlformats.org/officeDocument/2006/customXml" ds:itemID="{183C7B9F-942C-41C7-BE7C-B27AB78E4C1A}"/>
</file>

<file path=customXml/itemProps3.xml><?xml version="1.0" encoding="utf-8"?>
<ds:datastoreItem xmlns:ds="http://schemas.openxmlformats.org/officeDocument/2006/customXml" ds:itemID="{49B0A454-8C04-4AF0-9DB1-58846B2D0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Dirk Devilliers</dc:creator>
  <cp:keywords/>
  <dc:description/>
  <cp:lastModifiedBy>Guest User</cp:lastModifiedBy>
  <cp:revision/>
  <dcterms:created xsi:type="dcterms:W3CDTF">2023-10-20T13:00:24Z</dcterms:created>
  <dcterms:modified xsi:type="dcterms:W3CDTF">2024-10-10T10:29:03Z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0x0101003A95BD6901090B4CAC9F7CAB13E72E5A</vt:lpwstr>
  </property>
</Properties>
</file>